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ws\Desktop\SEMA\SEMA Courses\DPPSS Minitab Update\"/>
    </mc:Choice>
  </mc:AlternateContent>
  <bookViews>
    <workbookView xWindow="0" yWindow="0" windowWidth="24000" windowHeight="9735" tabRatio="203" firstSheet="1" activeTab="1"/>
  </bookViews>
  <sheets>
    <sheet name="CB_DATA_" sheetId="3" state="veryHidden" r:id="rId1"/>
    <sheet name="ScreeningPractice" sheetId="4" r:id="rId2"/>
  </sheets>
  <definedNames>
    <definedName name="CB_242de7e4942f4740a1eb01891c0bd72b" localSheetId="1" hidden="1">ScreeningPractice!$V$21</definedName>
    <definedName name="CB_4c5368275ca446fd8a8a1a9e206f3826" localSheetId="1" hidden="1">ScreeningPractice!$X$21</definedName>
    <definedName name="CB_53491fbea2c24f88bd92ece1e6bed1f1" localSheetId="1" hidden="1">ScreeningPractice!$S$21</definedName>
    <definedName name="CB_66201486e3b14b5d9c33196687b9f849" localSheetId="1" hidden="1">ScreeningPractice!$Z$21</definedName>
    <definedName name="CB_756f662792a344588a5f5cd1896cdd9a" localSheetId="1" hidden="1">ScreeningPractice!$Y$21</definedName>
    <definedName name="CB_88cc476f0bd54aa0950bccb1f8417697" localSheetId="1" hidden="1">ScreeningPractice!$AA$21</definedName>
    <definedName name="CB_a2857c10c1734b78960baa8f0287103c" localSheetId="1" hidden="1">ScreeningPractice!$AC$21</definedName>
    <definedName name="CB_Block_00000000000000000000000000000000" localSheetId="0" hidden="1">"'7.0.0.0"</definedName>
    <definedName name="CB_Block_00000000000000000000000000000000" localSheetId="1" hidden="1">"'7.0.0.0"</definedName>
    <definedName name="CB_Block_00000000000000000000000000000001" localSheetId="0" hidden="1">"'635627122148537584"</definedName>
    <definedName name="CB_Block_00000000000000000000000000000001" localSheetId="1" hidden="1">"'635627122148537584"</definedName>
    <definedName name="CB_Block_00000000000000000000000000000003" localSheetId="0" hidden="1">"'11.1.2926.0"</definedName>
    <definedName name="CB_Block_00000000000000000000000000000003" localSheetId="1" hidden="1">"'11.1.2926.0"</definedName>
    <definedName name="CB_BlockExt_00000000000000000000000000000003" localSheetId="0" hidden="1">"'11.1.2.2.000"</definedName>
    <definedName name="CB_BlockExt_00000000000000000000000000000003" localSheetId="1" hidden="1">"'11.1.2.2.000"</definedName>
    <definedName name="CB_c9d3a90e2b6745aaa0a6dae6677e9a7c" localSheetId="0" hidden="1">#N/A</definedName>
    <definedName name="CB_d293f96e9f7d4090a74c08333c370a55" localSheetId="1" hidden="1">ScreeningPractice!$AB$21</definedName>
    <definedName name="CB_e89b804f20a1422397317be95ee7ff98" localSheetId="1" hidden="1">ScreeningPractice!$W$21</definedName>
    <definedName name="CBWorkbookPriority" localSheetId="0" hidden="1">-2064764959</definedName>
    <definedName name="CBx_0810d329383a4eb6835a8f03dd48ac4d" localSheetId="0" hidden="1">"'Screening'!$A$1"</definedName>
    <definedName name="CBx_0af593a00816427e8a5c321fb0aad0d0" localSheetId="0" hidden="1">"'ScreeningPractice'!$A$1"</definedName>
    <definedName name="CBx_8502c4f3f844423a8fe92d9c1c1b8aec" localSheetId="0" hidden="1">"'CB_DATA_'!$A$1"</definedName>
    <definedName name="CBx_ae56b251342d4114a82abeec21c223a6" localSheetId="0" hidden="1">"'ScreeningPractice (2)'!$A$1"</definedName>
    <definedName name="CBx_Sheet_Guid" localSheetId="0" hidden="1">"'8502c4f3-f844-423a-8fe9-2d9c1c1b8aec"</definedName>
    <definedName name="CBx_Sheet_Guid" localSheetId="1" hidden="1">"'0af593a0-0816-427e-8a5c-321fb0aad0d0"</definedName>
    <definedName name="CBx_SheetRef" localSheetId="0" hidden="1">CB_DATA_!$A$14</definedName>
    <definedName name="CBx_SheetRef" localSheetId="1" hidden="1">CB_DATA_!$C$14</definedName>
    <definedName name="CBx_StorageType" localSheetId="0" hidden="1">2</definedName>
    <definedName name="CBx_StorageType" localSheetId="1" hidden="1">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4" l="1"/>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21"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D11" i="3"/>
  <c r="P2" i="3"/>
  <c r="AC37" i="4" l="1"/>
  <c r="AD37" i="4"/>
  <c r="AC38" i="4"/>
  <c r="AD38" i="4"/>
  <c r="AC39" i="4"/>
  <c r="AD39" i="4"/>
  <c r="AC40" i="4"/>
  <c r="AD40" i="4"/>
  <c r="AC41" i="4"/>
  <c r="AD41" i="4"/>
  <c r="AC42" i="4"/>
  <c r="AD42" i="4"/>
  <c r="AC43" i="4"/>
  <c r="AD43" i="4"/>
  <c r="AC44" i="4"/>
  <c r="AD44" i="4"/>
  <c r="AC45" i="4"/>
  <c r="AD45" i="4"/>
  <c r="AC46" i="4"/>
  <c r="AD46" i="4"/>
  <c r="AC47" i="4"/>
  <c r="AD47" i="4"/>
  <c r="AC48" i="4"/>
  <c r="AD48" i="4"/>
  <c r="AC49" i="4"/>
  <c r="AD49" i="4"/>
  <c r="AC50" i="4"/>
  <c r="AD50" i="4"/>
  <c r="AC51" i="4"/>
  <c r="AD51" i="4"/>
  <c r="AC52" i="4"/>
  <c r="AD52" i="4"/>
  <c r="AC53" i="4"/>
  <c r="AD53" i="4"/>
  <c r="AC54" i="4"/>
  <c r="AD54" i="4"/>
  <c r="AC55" i="4"/>
  <c r="AD55" i="4"/>
  <c r="AC56" i="4"/>
  <c r="AD56" i="4"/>
  <c r="AC57" i="4"/>
  <c r="AD57" i="4"/>
  <c r="AC58" i="4"/>
  <c r="AD58" i="4"/>
  <c r="AC59" i="4"/>
  <c r="AD59" i="4"/>
  <c r="AC60" i="4"/>
  <c r="AD60" i="4"/>
  <c r="AC61" i="4"/>
  <c r="AD61" i="4"/>
  <c r="AC62" i="4"/>
  <c r="AD62" i="4"/>
  <c r="AC63" i="4"/>
  <c r="AD63" i="4"/>
  <c r="AC64" i="4"/>
  <c r="AD64" i="4"/>
  <c r="AC65" i="4"/>
  <c r="AD65" i="4"/>
  <c r="AC66" i="4"/>
  <c r="AD66" i="4"/>
  <c r="AC67" i="4"/>
  <c r="AD67" i="4"/>
  <c r="AC68" i="4"/>
  <c r="AD68" i="4"/>
  <c r="AC69" i="4"/>
  <c r="AD69" i="4"/>
  <c r="AC70" i="4"/>
  <c r="AD70" i="4"/>
  <c r="K21" i="4" l="1"/>
  <c r="U22" i="4"/>
  <c r="U23" i="4" s="1"/>
  <c r="U24" i="4" s="1"/>
  <c r="U25" i="4" s="1"/>
  <c r="U26" i="4" s="1"/>
  <c r="U27" i="4" s="1"/>
  <c r="U28" i="4" s="1"/>
  <c r="U29" i="4" s="1"/>
  <c r="U30" i="4" s="1"/>
  <c r="U31" i="4" s="1"/>
  <c r="U32" i="4" s="1"/>
  <c r="U33" i="4" s="1"/>
  <c r="U34" i="4" s="1"/>
  <c r="U35" i="4" s="1"/>
  <c r="U36" i="4" s="1"/>
  <c r="U37" i="4" s="1"/>
  <c r="U38" i="4" s="1"/>
  <c r="U39" i="4" s="1"/>
  <c r="U40" i="4" s="1"/>
  <c r="U41" i="4" s="1"/>
  <c r="U42" i="4" s="1"/>
  <c r="U43" i="4" s="1"/>
  <c r="U44" i="4" s="1"/>
  <c r="U45" i="4" s="1"/>
  <c r="U46" i="4" s="1"/>
  <c r="U47" i="4" s="1"/>
  <c r="U48" i="4" s="1"/>
  <c r="U49" i="4" s="1"/>
  <c r="U50" i="4" s="1"/>
  <c r="U51" i="4" s="1"/>
  <c r="U52" i="4" s="1"/>
  <c r="U53" i="4" s="1"/>
  <c r="U54" i="4" s="1"/>
  <c r="U55" i="4" s="1"/>
  <c r="U56" i="4" s="1"/>
  <c r="U57" i="4" s="1"/>
  <c r="U58" i="4" s="1"/>
  <c r="U59" i="4" s="1"/>
  <c r="U60" i="4" s="1"/>
  <c r="U61" i="4" s="1"/>
  <c r="U62" i="4" s="1"/>
  <c r="U63" i="4" s="1"/>
  <c r="U64" i="4" s="1"/>
  <c r="U65" i="4" s="1"/>
  <c r="U66" i="4" s="1"/>
  <c r="U67" i="4" s="1"/>
  <c r="U68" i="4" s="1"/>
  <c r="U69" i="4" s="1"/>
  <c r="U70" i="4" s="1"/>
  <c r="A22" i="4"/>
  <c r="L22" i="4" s="1"/>
  <c r="B22" i="4"/>
  <c r="M22" i="4" s="1"/>
  <c r="C22" i="4"/>
  <c r="O22" i="4" s="1"/>
  <c r="D22" i="4"/>
  <c r="P22" i="4" s="1"/>
  <c r="E22" i="4"/>
  <c r="F22" i="4"/>
  <c r="G22" i="4"/>
  <c r="A23" i="4"/>
  <c r="L23" i="4" s="1"/>
  <c r="B23" i="4"/>
  <c r="M23" i="4" s="1"/>
  <c r="C23" i="4"/>
  <c r="O23" i="4" s="1"/>
  <c r="D23" i="4"/>
  <c r="P23" i="4" s="1"/>
  <c r="E23" i="4"/>
  <c r="F23" i="4"/>
  <c r="G23" i="4"/>
  <c r="A24" i="4"/>
  <c r="L24" i="4" s="1"/>
  <c r="B24" i="4"/>
  <c r="M24" i="4" s="1"/>
  <c r="C24" i="4"/>
  <c r="O24" i="4" s="1"/>
  <c r="D24" i="4"/>
  <c r="P24" i="4" s="1"/>
  <c r="E24" i="4"/>
  <c r="F24" i="4"/>
  <c r="G24" i="4"/>
  <c r="A25" i="4"/>
  <c r="L25" i="4" s="1"/>
  <c r="B25" i="4"/>
  <c r="M25" i="4" s="1"/>
  <c r="C25" i="4"/>
  <c r="O25" i="4" s="1"/>
  <c r="D25" i="4"/>
  <c r="P25" i="4" s="1"/>
  <c r="E25" i="4"/>
  <c r="F25" i="4"/>
  <c r="G25" i="4"/>
  <c r="A26" i="4"/>
  <c r="L26" i="4" s="1"/>
  <c r="B26" i="4"/>
  <c r="M26" i="4" s="1"/>
  <c r="C26" i="4"/>
  <c r="O26" i="4" s="1"/>
  <c r="D26" i="4"/>
  <c r="P26" i="4" s="1"/>
  <c r="E26" i="4"/>
  <c r="F26" i="4"/>
  <c r="G26" i="4"/>
  <c r="A27" i="4"/>
  <c r="L27" i="4" s="1"/>
  <c r="B27" i="4"/>
  <c r="M27" i="4" s="1"/>
  <c r="C27" i="4"/>
  <c r="O27" i="4" s="1"/>
  <c r="D27" i="4"/>
  <c r="P27" i="4" s="1"/>
  <c r="E27" i="4"/>
  <c r="F27" i="4"/>
  <c r="G27" i="4"/>
  <c r="A28" i="4"/>
  <c r="L28" i="4" s="1"/>
  <c r="B28" i="4"/>
  <c r="M28" i="4" s="1"/>
  <c r="C28" i="4"/>
  <c r="O28" i="4" s="1"/>
  <c r="D28" i="4"/>
  <c r="P28" i="4" s="1"/>
  <c r="E28" i="4"/>
  <c r="F28" i="4"/>
  <c r="G28" i="4"/>
  <c r="A29" i="4"/>
  <c r="L29" i="4" s="1"/>
  <c r="B29" i="4"/>
  <c r="M29" i="4" s="1"/>
  <c r="C29" i="4"/>
  <c r="O29" i="4" s="1"/>
  <c r="D29" i="4"/>
  <c r="P29" i="4" s="1"/>
  <c r="E29" i="4"/>
  <c r="F29" i="4"/>
  <c r="G29" i="4"/>
  <c r="A30" i="4"/>
  <c r="L30" i="4" s="1"/>
  <c r="B30" i="4"/>
  <c r="M30" i="4" s="1"/>
  <c r="C30" i="4"/>
  <c r="O30" i="4" s="1"/>
  <c r="D30" i="4"/>
  <c r="P30" i="4" s="1"/>
  <c r="E30" i="4"/>
  <c r="F30" i="4"/>
  <c r="G30" i="4"/>
  <c r="A31" i="4"/>
  <c r="L31" i="4" s="1"/>
  <c r="B31" i="4"/>
  <c r="M31" i="4" s="1"/>
  <c r="C31" i="4"/>
  <c r="O31" i="4" s="1"/>
  <c r="D31" i="4"/>
  <c r="P31" i="4" s="1"/>
  <c r="E31" i="4"/>
  <c r="F31" i="4"/>
  <c r="G31" i="4"/>
  <c r="A32" i="4"/>
  <c r="L32" i="4" s="1"/>
  <c r="B32" i="4"/>
  <c r="M32" i="4" s="1"/>
  <c r="C32" i="4"/>
  <c r="O32" i="4" s="1"/>
  <c r="D32" i="4"/>
  <c r="P32" i="4" s="1"/>
  <c r="E32" i="4"/>
  <c r="F32" i="4"/>
  <c r="G32" i="4"/>
  <c r="A33" i="4"/>
  <c r="L33" i="4" s="1"/>
  <c r="B33" i="4"/>
  <c r="M33" i="4" s="1"/>
  <c r="C33" i="4"/>
  <c r="O33" i="4" s="1"/>
  <c r="D33" i="4"/>
  <c r="P33" i="4" s="1"/>
  <c r="E33" i="4"/>
  <c r="F33" i="4"/>
  <c r="G33" i="4"/>
  <c r="A34" i="4"/>
  <c r="L34" i="4" s="1"/>
  <c r="B34" i="4"/>
  <c r="M34" i="4" s="1"/>
  <c r="C34" i="4"/>
  <c r="O34" i="4" s="1"/>
  <c r="D34" i="4"/>
  <c r="P34" i="4" s="1"/>
  <c r="E34" i="4"/>
  <c r="F34" i="4"/>
  <c r="G34" i="4"/>
  <c r="A35" i="4"/>
  <c r="L35" i="4" s="1"/>
  <c r="B35" i="4"/>
  <c r="M35" i="4" s="1"/>
  <c r="C35" i="4"/>
  <c r="O35" i="4" s="1"/>
  <c r="D35" i="4"/>
  <c r="P35" i="4" s="1"/>
  <c r="E35" i="4"/>
  <c r="F35" i="4"/>
  <c r="G35" i="4"/>
  <c r="A36" i="4"/>
  <c r="L36" i="4" s="1"/>
  <c r="B36" i="4"/>
  <c r="M36" i="4" s="1"/>
  <c r="C36" i="4"/>
  <c r="O36" i="4" s="1"/>
  <c r="D36" i="4"/>
  <c r="P36" i="4" s="1"/>
  <c r="E36" i="4"/>
  <c r="F36" i="4"/>
  <c r="G36" i="4"/>
  <c r="A37" i="4"/>
  <c r="L37" i="4" s="1"/>
  <c r="B37" i="4"/>
  <c r="M37" i="4" s="1"/>
  <c r="C37" i="4"/>
  <c r="O37" i="4" s="1"/>
  <c r="D37" i="4"/>
  <c r="P37" i="4" s="1"/>
  <c r="E37" i="4"/>
  <c r="F37" i="4"/>
  <c r="G37" i="4"/>
  <c r="A38" i="4"/>
  <c r="L38" i="4" s="1"/>
  <c r="B38" i="4"/>
  <c r="M38" i="4" s="1"/>
  <c r="C38" i="4"/>
  <c r="O38" i="4" s="1"/>
  <c r="D38" i="4"/>
  <c r="P38" i="4" s="1"/>
  <c r="E38" i="4"/>
  <c r="F38" i="4"/>
  <c r="G38" i="4"/>
  <c r="A39" i="4"/>
  <c r="L39" i="4" s="1"/>
  <c r="B39" i="4"/>
  <c r="M39" i="4" s="1"/>
  <c r="C39" i="4"/>
  <c r="O39" i="4" s="1"/>
  <c r="D39" i="4"/>
  <c r="P39" i="4" s="1"/>
  <c r="E39" i="4"/>
  <c r="F39" i="4"/>
  <c r="G39" i="4"/>
  <c r="A40" i="4"/>
  <c r="L40" i="4" s="1"/>
  <c r="B40" i="4"/>
  <c r="M40" i="4" s="1"/>
  <c r="C40" i="4"/>
  <c r="O40" i="4" s="1"/>
  <c r="D40" i="4"/>
  <c r="P40" i="4" s="1"/>
  <c r="E40" i="4"/>
  <c r="F40" i="4"/>
  <c r="G40" i="4"/>
  <c r="A41" i="4"/>
  <c r="L41" i="4" s="1"/>
  <c r="B41" i="4"/>
  <c r="M41" i="4" s="1"/>
  <c r="C41" i="4"/>
  <c r="O41" i="4" s="1"/>
  <c r="D41" i="4"/>
  <c r="P41" i="4" s="1"/>
  <c r="E41" i="4"/>
  <c r="F41" i="4"/>
  <c r="G41" i="4"/>
  <c r="A42" i="4"/>
  <c r="L42" i="4" s="1"/>
  <c r="B42" i="4"/>
  <c r="M42" i="4" s="1"/>
  <c r="C42" i="4"/>
  <c r="O42" i="4" s="1"/>
  <c r="D42" i="4"/>
  <c r="P42" i="4" s="1"/>
  <c r="E42" i="4"/>
  <c r="F42" i="4"/>
  <c r="G42" i="4"/>
  <c r="A43" i="4"/>
  <c r="L43" i="4" s="1"/>
  <c r="B43" i="4"/>
  <c r="M43" i="4" s="1"/>
  <c r="C43" i="4"/>
  <c r="O43" i="4" s="1"/>
  <c r="D43" i="4"/>
  <c r="P43" i="4" s="1"/>
  <c r="E43" i="4"/>
  <c r="F43" i="4"/>
  <c r="G43" i="4"/>
  <c r="A44" i="4"/>
  <c r="L44" i="4" s="1"/>
  <c r="B44" i="4"/>
  <c r="M44" i="4" s="1"/>
  <c r="C44" i="4"/>
  <c r="O44" i="4" s="1"/>
  <c r="D44" i="4"/>
  <c r="P44" i="4" s="1"/>
  <c r="E44" i="4"/>
  <c r="F44" i="4"/>
  <c r="G44" i="4"/>
  <c r="A45" i="4"/>
  <c r="L45" i="4" s="1"/>
  <c r="B45" i="4"/>
  <c r="M45" i="4" s="1"/>
  <c r="C45" i="4"/>
  <c r="O45" i="4" s="1"/>
  <c r="D45" i="4"/>
  <c r="P45" i="4" s="1"/>
  <c r="E45" i="4"/>
  <c r="F45" i="4"/>
  <c r="G45" i="4"/>
  <c r="A46" i="4"/>
  <c r="L46" i="4" s="1"/>
  <c r="B46" i="4"/>
  <c r="M46" i="4" s="1"/>
  <c r="C46" i="4"/>
  <c r="O46" i="4" s="1"/>
  <c r="D46" i="4"/>
  <c r="P46" i="4" s="1"/>
  <c r="E46" i="4"/>
  <c r="F46" i="4"/>
  <c r="G46" i="4"/>
  <c r="A47" i="4"/>
  <c r="L47" i="4" s="1"/>
  <c r="B47" i="4"/>
  <c r="M47" i="4" s="1"/>
  <c r="C47" i="4"/>
  <c r="O47" i="4" s="1"/>
  <c r="D47" i="4"/>
  <c r="P47" i="4" s="1"/>
  <c r="E47" i="4"/>
  <c r="F47" i="4"/>
  <c r="G47" i="4"/>
  <c r="A48" i="4"/>
  <c r="L48" i="4" s="1"/>
  <c r="B48" i="4"/>
  <c r="M48" i="4" s="1"/>
  <c r="C48" i="4"/>
  <c r="O48" i="4" s="1"/>
  <c r="D48" i="4"/>
  <c r="P48" i="4" s="1"/>
  <c r="E48" i="4"/>
  <c r="F48" i="4"/>
  <c r="G48" i="4"/>
  <c r="A49" i="4"/>
  <c r="L49" i="4" s="1"/>
  <c r="B49" i="4"/>
  <c r="M49" i="4" s="1"/>
  <c r="C49" i="4"/>
  <c r="O49" i="4" s="1"/>
  <c r="D49" i="4"/>
  <c r="P49" i="4" s="1"/>
  <c r="E49" i="4"/>
  <c r="F49" i="4"/>
  <c r="G49" i="4"/>
  <c r="A50" i="4"/>
  <c r="L50" i="4" s="1"/>
  <c r="B50" i="4"/>
  <c r="M50" i="4" s="1"/>
  <c r="C50" i="4"/>
  <c r="O50" i="4" s="1"/>
  <c r="D50" i="4"/>
  <c r="P50" i="4" s="1"/>
  <c r="E50" i="4"/>
  <c r="F50" i="4"/>
  <c r="G50" i="4"/>
  <c r="A51" i="4"/>
  <c r="L51" i="4" s="1"/>
  <c r="B51" i="4"/>
  <c r="M51" i="4" s="1"/>
  <c r="C51" i="4"/>
  <c r="O51" i="4" s="1"/>
  <c r="D51" i="4"/>
  <c r="P51" i="4" s="1"/>
  <c r="E51" i="4"/>
  <c r="F51" i="4"/>
  <c r="G51" i="4"/>
  <c r="A52" i="4"/>
  <c r="L52" i="4" s="1"/>
  <c r="B52" i="4"/>
  <c r="M52" i="4" s="1"/>
  <c r="C52" i="4"/>
  <c r="O52" i="4" s="1"/>
  <c r="D52" i="4"/>
  <c r="P52" i="4" s="1"/>
  <c r="E52" i="4"/>
  <c r="F52" i="4"/>
  <c r="G52" i="4"/>
  <c r="A53" i="4"/>
  <c r="L53" i="4" s="1"/>
  <c r="B53" i="4"/>
  <c r="M53" i="4" s="1"/>
  <c r="C53" i="4"/>
  <c r="O53" i="4" s="1"/>
  <c r="D53" i="4"/>
  <c r="P53" i="4" s="1"/>
  <c r="E53" i="4"/>
  <c r="F53" i="4"/>
  <c r="G53" i="4"/>
  <c r="A54" i="4"/>
  <c r="L54" i="4" s="1"/>
  <c r="B54" i="4"/>
  <c r="M54" i="4" s="1"/>
  <c r="C54" i="4"/>
  <c r="O54" i="4" s="1"/>
  <c r="D54" i="4"/>
  <c r="P54" i="4" s="1"/>
  <c r="E54" i="4"/>
  <c r="F54" i="4"/>
  <c r="G54" i="4"/>
  <c r="A55" i="4"/>
  <c r="L55" i="4" s="1"/>
  <c r="B55" i="4"/>
  <c r="M55" i="4" s="1"/>
  <c r="C55" i="4"/>
  <c r="O55" i="4" s="1"/>
  <c r="D55" i="4"/>
  <c r="P55" i="4" s="1"/>
  <c r="E55" i="4"/>
  <c r="F55" i="4"/>
  <c r="G55" i="4"/>
  <c r="A56" i="4"/>
  <c r="L56" i="4" s="1"/>
  <c r="B56" i="4"/>
  <c r="M56" i="4" s="1"/>
  <c r="C56" i="4"/>
  <c r="O56" i="4" s="1"/>
  <c r="D56" i="4"/>
  <c r="P56" i="4" s="1"/>
  <c r="E56" i="4"/>
  <c r="F56" i="4"/>
  <c r="G56" i="4"/>
  <c r="A57" i="4"/>
  <c r="L57" i="4" s="1"/>
  <c r="B57" i="4"/>
  <c r="M57" i="4" s="1"/>
  <c r="C57" i="4"/>
  <c r="O57" i="4" s="1"/>
  <c r="D57" i="4"/>
  <c r="P57" i="4" s="1"/>
  <c r="E57" i="4"/>
  <c r="F57" i="4"/>
  <c r="G57" i="4"/>
  <c r="A58" i="4"/>
  <c r="L58" i="4" s="1"/>
  <c r="B58" i="4"/>
  <c r="M58" i="4" s="1"/>
  <c r="C58" i="4"/>
  <c r="O58" i="4" s="1"/>
  <c r="D58" i="4"/>
  <c r="P58" i="4" s="1"/>
  <c r="E58" i="4"/>
  <c r="F58" i="4"/>
  <c r="G58" i="4"/>
  <c r="A59" i="4"/>
  <c r="L59" i="4" s="1"/>
  <c r="B59" i="4"/>
  <c r="M59" i="4" s="1"/>
  <c r="C59" i="4"/>
  <c r="O59" i="4" s="1"/>
  <c r="D59" i="4"/>
  <c r="P59" i="4" s="1"/>
  <c r="E59" i="4"/>
  <c r="F59" i="4"/>
  <c r="G59" i="4"/>
  <c r="A60" i="4"/>
  <c r="L60" i="4" s="1"/>
  <c r="B60" i="4"/>
  <c r="M60" i="4" s="1"/>
  <c r="C60" i="4"/>
  <c r="O60" i="4" s="1"/>
  <c r="D60" i="4"/>
  <c r="P60" i="4" s="1"/>
  <c r="E60" i="4"/>
  <c r="F60" i="4"/>
  <c r="G60" i="4"/>
  <c r="A61" i="4"/>
  <c r="L61" i="4" s="1"/>
  <c r="B61" i="4"/>
  <c r="M61" i="4" s="1"/>
  <c r="C61" i="4"/>
  <c r="O61" i="4" s="1"/>
  <c r="D61" i="4"/>
  <c r="P61" i="4" s="1"/>
  <c r="E61" i="4"/>
  <c r="F61" i="4"/>
  <c r="G61" i="4"/>
  <c r="A62" i="4"/>
  <c r="L62" i="4" s="1"/>
  <c r="B62" i="4"/>
  <c r="M62" i="4" s="1"/>
  <c r="C62" i="4"/>
  <c r="O62" i="4" s="1"/>
  <c r="D62" i="4"/>
  <c r="P62" i="4" s="1"/>
  <c r="E62" i="4"/>
  <c r="F62" i="4"/>
  <c r="G62" i="4"/>
  <c r="A63" i="4"/>
  <c r="L63" i="4" s="1"/>
  <c r="B63" i="4"/>
  <c r="M63" i="4" s="1"/>
  <c r="C63" i="4"/>
  <c r="O63" i="4" s="1"/>
  <c r="D63" i="4"/>
  <c r="P63" i="4" s="1"/>
  <c r="E63" i="4"/>
  <c r="F63" i="4"/>
  <c r="G63" i="4"/>
  <c r="A64" i="4"/>
  <c r="L64" i="4" s="1"/>
  <c r="B64" i="4"/>
  <c r="M64" i="4" s="1"/>
  <c r="C64" i="4"/>
  <c r="O64" i="4" s="1"/>
  <c r="D64" i="4"/>
  <c r="P64" i="4" s="1"/>
  <c r="E64" i="4"/>
  <c r="F64" i="4"/>
  <c r="G64" i="4"/>
  <c r="A65" i="4"/>
  <c r="L65" i="4" s="1"/>
  <c r="B65" i="4"/>
  <c r="M65" i="4" s="1"/>
  <c r="C65" i="4"/>
  <c r="O65" i="4" s="1"/>
  <c r="D65" i="4"/>
  <c r="P65" i="4" s="1"/>
  <c r="E65" i="4"/>
  <c r="F65" i="4"/>
  <c r="G65" i="4"/>
  <c r="A66" i="4"/>
  <c r="L66" i="4" s="1"/>
  <c r="B66" i="4"/>
  <c r="M66" i="4" s="1"/>
  <c r="C66" i="4"/>
  <c r="O66" i="4" s="1"/>
  <c r="D66" i="4"/>
  <c r="P66" i="4" s="1"/>
  <c r="E66" i="4"/>
  <c r="F66" i="4"/>
  <c r="G66" i="4"/>
  <c r="A67" i="4"/>
  <c r="L67" i="4" s="1"/>
  <c r="B67" i="4"/>
  <c r="M67" i="4" s="1"/>
  <c r="C67" i="4"/>
  <c r="O67" i="4" s="1"/>
  <c r="D67" i="4"/>
  <c r="P67" i="4" s="1"/>
  <c r="E67" i="4"/>
  <c r="F67" i="4"/>
  <c r="G67" i="4"/>
  <c r="A68" i="4"/>
  <c r="L68" i="4" s="1"/>
  <c r="B68" i="4"/>
  <c r="M68" i="4" s="1"/>
  <c r="C68" i="4"/>
  <c r="O68" i="4" s="1"/>
  <c r="D68" i="4"/>
  <c r="P68" i="4" s="1"/>
  <c r="E68" i="4"/>
  <c r="F68" i="4"/>
  <c r="G68" i="4"/>
  <c r="A69" i="4"/>
  <c r="L69" i="4" s="1"/>
  <c r="B69" i="4"/>
  <c r="M69" i="4" s="1"/>
  <c r="C69" i="4"/>
  <c r="O69" i="4" s="1"/>
  <c r="D69" i="4"/>
  <c r="P69" i="4" s="1"/>
  <c r="E69" i="4"/>
  <c r="F69" i="4"/>
  <c r="G69" i="4"/>
  <c r="A70" i="4"/>
  <c r="L70" i="4" s="1"/>
  <c r="B70" i="4"/>
  <c r="M70" i="4" s="1"/>
  <c r="C70" i="4"/>
  <c r="O70" i="4" s="1"/>
  <c r="D70" i="4"/>
  <c r="P70" i="4" s="1"/>
  <c r="E70" i="4"/>
  <c r="F70" i="4"/>
  <c r="G70" i="4"/>
  <c r="G21" i="4"/>
  <c r="B21" i="4"/>
  <c r="M21" i="4" s="1"/>
  <c r="C21" i="4"/>
  <c r="O21" i="4" s="1"/>
  <c r="D21" i="4"/>
  <c r="P21" i="4" s="1"/>
  <c r="E21" i="4"/>
  <c r="F21" i="4"/>
  <c r="A21" i="4"/>
  <c r="L21" i="4" s="1"/>
  <c r="L12" i="4"/>
  <c r="L11" i="4" s="1"/>
  <c r="S11" i="4"/>
  <c r="O16" i="4"/>
  <c r="O14" i="4"/>
  <c r="P12" i="4"/>
  <c r="P11" i="4" s="1"/>
  <c r="O12" i="4"/>
  <c r="O11" i="4" s="1"/>
  <c r="M12" i="4"/>
  <c r="M11" i="4" s="1"/>
  <c r="T60" i="4" l="1"/>
  <c r="T29" i="4"/>
  <c r="T67" i="4"/>
  <c r="I62" i="4"/>
  <c r="T62" i="4" s="1"/>
  <c r="I68" i="4"/>
  <c r="S68" i="4" s="1"/>
  <c r="J60" i="4"/>
  <c r="J28" i="4"/>
  <c r="I52" i="4"/>
  <c r="T52" i="4" s="1"/>
  <c r="I34" i="4"/>
  <c r="J42" i="4"/>
  <c r="J25" i="4"/>
  <c r="J44" i="4"/>
  <c r="J43" i="4"/>
  <c r="J37" i="4"/>
  <c r="I59" i="4"/>
  <c r="J45" i="4"/>
  <c r="I35" i="4"/>
  <c r="S35" i="4" s="1"/>
  <c r="J50" i="4"/>
  <c r="I54" i="4"/>
  <c r="J41" i="4"/>
  <c r="I38" i="4"/>
  <c r="J29" i="4"/>
  <c r="J54" i="4"/>
  <c r="J51" i="4"/>
  <c r="I66" i="4"/>
  <c r="I46" i="4"/>
  <c r="I36" i="4"/>
  <c r="I30" i="4"/>
  <c r="S30" i="4" s="1"/>
  <c r="I48" i="4"/>
  <c r="S48" i="4" s="1"/>
  <c r="I40" i="4"/>
  <c r="I27" i="4"/>
  <c r="J67" i="4"/>
  <c r="J32" i="4"/>
  <c r="T32" i="4" s="1"/>
  <c r="J70" i="4"/>
  <c r="I61" i="4"/>
  <c r="I60" i="4"/>
  <c r="J58" i="4"/>
  <c r="I53" i="4"/>
  <c r="J46" i="4"/>
  <c r="T46" i="4" s="1"/>
  <c r="I42" i="4"/>
  <c r="S42" i="4" s="1"/>
  <c r="I33" i="4"/>
  <c r="S33" i="4" s="1"/>
  <c r="I28" i="4"/>
  <c r="S28" i="4" s="1"/>
  <c r="I24" i="4"/>
  <c r="I32" i="4"/>
  <c r="J63" i="4"/>
  <c r="J52" i="4"/>
  <c r="J48" i="4"/>
  <c r="J40" i="4"/>
  <c r="I37" i="4"/>
  <c r="T37" i="4" s="1"/>
  <c r="I29" i="4"/>
  <c r="S29" i="4" s="1"/>
  <c r="J24" i="4"/>
  <c r="I49" i="4"/>
  <c r="I45" i="4"/>
  <c r="T45" i="4" s="1"/>
  <c r="I41" i="4"/>
  <c r="J36" i="4"/>
  <c r="J33" i="4"/>
  <c r="I25" i="4"/>
  <c r="S25" i="4" s="1"/>
  <c r="I69" i="4"/>
  <c r="S69" i="4" s="1"/>
  <c r="J69" i="4"/>
  <c r="J47" i="4"/>
  <c r="I47" i="4"/>
  <c r="S47" i="4" s="1"/>
  <c r="I44" i="4"/>
  <c r="I64" i="4"/>
  <c r="J64" i="4"/>
  <c r="J57" i="4"/>
  <c r="I57" i="4"/>
  <c r="J55" i="4"/>
  <c r="I55" i="4"/>
  <c r="J23" i="4"/>
  <c r="I23" i="4"/>
  <c r="I70" i="4"/>
  <c r="S70" i="4" s="1"/>
  <c r="J68" i="4"/>
  <c r="J62" i="4"/>
  <c r="S62" i="4" s="1"/>
  <c r="J59" i="4"/>
  <c r="I58" i="4"/>
  <c r="J53" i="4"/>
  <c r="T53" i="4" s="1"/>
  <c r="J49" i="4"/>
  <c r="T49" i="4" s="1"/>
  <c r="I43" i="4"/>
  <c r="J31" i="4"/>
  <c r="I31" i="4"/>
  <c r="J30" i="4"/>
  <c r="I22" i="4"/>
  <c r="S22" i="4" s="1"/>
  <c r="J22" i="4"/>
  <c r="I67" i="4"/>
  <c r="S67" i="4" s="1"/>
  <c r="J66" i="4"/>
  <c r="J65" i="4"/>
  <c r="I65" i="4"/>
  <c r="I63" i="4"/>
  <c r="T63" i="4" s="1"/>
  <c r="I56" i="4"/>
  <c r="S56" i="4" s="1"/>
  <c r="J56" i="4"/>
  <c r="I51" i="4"/>
  <c r="I50" i="4"/>
  <c r="S50" i="4" s="1"/>
  <c r="J39" i="4"/>
  <c r="I39" i="4"/>
  <c r="J38" i="4"/>
  <c r="J35" i="4"/>
  <c r="J34" i="4"/>
  <c r="I26" i="4"/>
  <c r="S26" i="4" s="1"/>
  <c r="J26" i="4"/>
  <c r="J27" i="4"/>
  <c r="J61" i="4"/>
  <c r="I21" i="4"/>
  <c r="O15" i="4"/>
  <c r="J21" i="4"/>
  <c r="O13" i="4"/>
  <c r="C11" i="3"/>
  <c r="T47" i="4" l="1"/>
  <c r="S45" i="4"/>
  <c r="S49" i="4"/>
  <c r="S32" i="4"/>
  <c r="T21" i="4"/>
  <c r="S39" i="4"/>
  <c r="S43" i="4"/>
  <c r="S23" i="4"/>
  <c r="S57" i="4"/>
  <c r="S44" i="4"/>
  <c r="S41" i="4"/>
  <c r="S52" i="4"/>
  <c r="S53" i="4"/>
  <c r="S40" i="4"/>
  <c r="S46" i="4"/>
  <c r="T50" i="4"/>
  <c r="S37" i="4"/>
  <c r="T42" i="4"/>
  <c r="S60" i="4"/>
  <c r="T39" i="4"/>
  <c r="S63" i="4"/>
  <c r="S66" i="4"/>
  <c r="S34" i="4"/>
  <c r="T30" i="4"/>
  <c r="T68" i="4"/>
  <c r="S38" i="4"/>
  <c r="S51" i="4"/>
  <c r="S65" i="4"/>
  <c r="T22" i="4"/>
  <c r="S31" i="4"/>
  <c r="S58" i="4"/>
  <c r="S55" i="4"/>
  <c r="S64" i="4"/>
  <c r="T69" i="4"/>
  <c r="S24" i="4"/>
  <c r="S61" i="4"/>
  <c r="S27" i="4"/>
  <c r="S36" i="4"/>
  <c r="S54" i="4"/>
  <c r="S59" i="4"/>
  <c r="T28" i="4"/>
  <c r="T23" i="4"/>
  <c r="T44" i="4"/>
  <c r="T31" i="4"/>
  <c r="T55" i="4"/>
  <c r="T38" i="4"/>
  <c r="T54" i="4"/>
  <c r="T70" i="4"/>
  <c r="T61" i="4"/>
  <c r="T36" i="4"/>
  <c r="T27" i="4"/>
  <c r="T35" i="4"/>
  <c r="T43" i="4"/>
  <c r="T51" i="4"/>
  <c r="T59" i="4"/>
  <c r="T26" i="4"/>
  <c r="T34" i="4"/>
  <c r="T58" i="4"/>
  <c r="T66" i="4"/>
  <c r="T25" i="4"/>
  <c r="T33" i="4"/>
  <c r="T41" i="4"/>
  <c r="T57" i="4"/>
  <c r="T65" i="4"/>
  <c r="T24" i="4"/>
  <c r="T40" i="4"/>
  <c r="T48" i="4"/>
  <c r="T56" i="4"/>
  <c r="T64" i="4"/>
  <c r="S21" i="4"/>
  <c r="AC21" i="4"/>
  <c r="AC36" i="4"/>
  <c r="AE36" i="4" s="1"/>
  <c r="AC33" i="4"/>
  <c r="AE33" i="4" s="1"/>
  <c r="AC35" i="4"/>
  <c r="AE35" i="4" s="1"/>
  <c r="AC34" i="4"/>
  <c r="AE34" i="4" s="1"/>
  <c r="AC31" i="4"/>
  <c r="AE31" i="4" s="1"/>
  <c r="AC32" i="4"/>
  <c r="AE32" i="4" s="1"/>
  <c r="AC30" i="4"/>
  <c r="AE30" i="4" s="1"/>
  <c r="AD35" i="4"/>
  <c r="AF35" i="4" s="1"/>
  <c r="AD34" i="4"/>
  <c r="AF34" i="4" s="1"/>
  <c r="AD33" i="4"/>
  <c r="AF33" i="4" s="1"/>
  <c r="AD32" i="4"/>
  <c r="AF32" i="4" s="1"/>
  <c r="AD31" i="4"/>
  <c r="AF31" i="4" s="1"/>
  <c r="AD30" i="4"/>
  <c r="AF30" i="4" s="1"/>
  <c r="AD36" i="4"/>
  <c r="AF36" i="4" s="1"/>
  <c r="AD29" i="4"/>
  <c r="AF29" i="4" s="1"/>
  <c r="AE62" i="4"/>
  <c r="AF47" i="4"/>
  <c r="AF45" i="4"/>
  <c r="AE60" i="4"/>
  <c r="AF68" i="4"/>
  <c r="AF52" i="4"/>
  <c r="AE61" i="4"/>
  <c r="AF37" i="4"/>
  <c r="AE48" i="4"/>
  <c r="AF50" i="4"/>
  <c r="AE42" i="4"/>
  <c r="AF44" i="4"/>
  <c r="AE54" i="4"/>
  <c r="AE37" i="4"/>
  <c r="AE52" i="4"/>
  <c r="AF54" i="4"/>
  <c r="AE43" i="4"/>
  <c r="AE59" i="4"/>
  <c r="AE57" i="4"/>
  <c r="AE38" i="4"/>
  <c r="AE51" i="4"/>
  <c r="AF60" i="4"/>
  <c r="AE66" i="4"/>
  <c r="AF41" i="4"/>
  <c r="AE41" i="4"/>
  <c r="AE53" i="4"/>
  <c r="AF40" i="4"/>
  <c r="AE40" i="4"/>
  <c r="AF53" i="4"/>
  <c r="AF58" i="4"/>
  <c r="AE70" i="4"/>
  <c r="AE46" i="4"/>
  <c r="AF51" i="4"/>
  <c r="AF62" i="4"/>
  <c r="AE45" i="4"/>
  <c r="AE55" i="4"/>
  <c r="AF46" i="4"/>
  <c r="AF42" i="4"/>
  <c r="AF63" i="4"/>
  <c r="AF67" i="4"/>
  <c r="AF48" i="4"/>
  <c r="AE65" i="4"/>
  <c r="AE49" i="4"/>
  <c r="AE47" i="4"/>
  <c r="AE69" i="4"/>
  <c r="AF43" i="4"/>
  <c r="AE67" i="4"/>
  <c r="AF56" i="4"/>
  <c r="AE44" i="4"/>
  <c r="AF59" i="4"/>
  <c r="AE39" i="4"/>
  <c r="AE56" i="4"/>
  <c r="AF55" i="4"/>
  <c r="AF69" i="4"/>
  <c r="AF61" i="4"/>
  <c r="AE68" i="4"/>
  <c r="AF39" i="4"/>
  <c r="AF49" i="4"/>
  <c r="AF57" i="4"/>
  <c r="AE63" i="4"/>
  <c r="AE50" i="4"/>
  <c r="AE64" i="4"/>
  <c r="AF65" i="4"/>
  <c r="AF38" i="4"/>
  <c r="AF64" i="4"/>
  <c r="AF66" i="4"/>
  <c r="AF70" i="4"/>
  <c r="AE58" i="4"/>
  <c r="K11" i="4"/>
  <c r="T11" i="4" s="1"/>
  <c r="A11" i="3"/>
  <c r="AC29" i="4" l="1"/>
  <c r="AE29" i="4" s="1"/>
  <c r="AC27" i="4"/>
  <c r="AE27" i="4" s="1"/>
  <c r="AD28" i="4"/>
  <c r="AF28" i="4" s="1"/>
  <c r="AC22" i="4"/>
  <c r="AE22" i="4" s="1"/>
  <c r="AD22" i="4"/>
  <c r="AF22" i="4" s="1"/>
  <c r="AD27" i="4"/>
  <c r="AF27" i="4" s="1"/>
  <c r="AD24" i="4"/>
  <c r="AF24" i="4" s="1"/>
  <c r="AD25" i="4"/>
  <c r="AF25" i="4" s="1"/>
  <c r="AC24" i="4"/>
  <c r="AE24" i="4" s="1"/>
  <c r="AC26" i="4"/>
  <c r="AE26" i="4" s="1"/>
  <c r="AD23" i="4"/>
  <c r="AF23" i="4" s="1"/>
  <c r="AD26" i="4"/>
  <c r="AF26" i="4" s="1"/>
  <c r="AC23" i="4"/>
  <c r="AE23" i="4" s="1"/>
  <c r="AC28" i="4"/>
  <c r="AE28" i="4" s="1"/>
  <c r="AC25" i="4"/>
  <c r="AE25" i="4" s="1"/>
  <c r="AD21" i="4"/>
  <c r="AF21" i="4" s="1"/>
  <c r="AE21" i="4"/>
  <c r="T13" i="4"/>
</calcChain>
</file>

<file path=xl/sharedStrings.xml><?xml version="1.0" encoding="utf-8"?>
<sst xmlns="http://schemas.openxmlformats.org/spreadsheetml/2006/main" count="117" uniqueCount="62">
  <si>
    <t>SoftwareSecurity</t>
  </si>
  <si>
    <t>Weight</t>
  </si>
  <si>
    <t>Volume</t>
  </si>
  <si>
    <t>Lumens</t>
  </si>
  <si>
    <t>Humidity</t>
  </si>
  <si>
    <t>Temperature</t>
  </si>
  <si>
    <t>Ghz-Speed</t>
  </si>
  <si>
    <t>Power Consumption</t>
  </si>
  <si>
    <t>PowerConsumption</t>
  </si>
  <si>
    <t>Watts</t>
  </si>
  <si>
    <t>degrees F</t>
  </si>
  <si>
    <t>Percent</t>
  </si>
  <si>
    <t>Cubic Inches</t>
  </si>
  <si>
    <t>lbs</t>
  </si>
  <si>
    <t xml:space="preserve">Ghz </t>
  </si>
  <si>
    <t>Interaction term</t>
  </si>
  <si>
    <t>A</t>
  </si>
  <si>
    <t>B</t>
  </si>
  <si>
    <t>C</t>
  </si>
  <si>
    <t>D</t>
  </si>
  <si>
    <t>E</t>
  </si>
  <si>
    <t>F</t>
  </si>
  <si>
    <t>G</t>
  </si>
  <si>
    <t>AxB</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</si>
  <si>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</si>
  <si>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</si>
  <si>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</si>
  <si>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</si>
  <si>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</si>
  <si>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</si>
  <si>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</si>
  <si>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</si>
  <si>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</si>
  <si>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</si>
  <si>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</si>
  <si>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</si>
  <si>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8502c4f3-f844-423a-8fe9-2d9c1c1b8aec</t>
  </si>
  <si>
    <t>CB_Block_0</t>
  </si>
  <si>
    <t>㜸〱敤㕣㔹㙣㈴㐷ㄹ㥥㙡㑦㡦愷挷昶摡㔹㙦㡥つ㈱㌱〹㌹㠸ㄷ㘷扤挹ㄲㄶ㔸ㄶㅦ搹㈳昱慥㥤戵㜷ㄳ〴㘸戶㍤㔳扤敥散㜴户搳摤攳㕤㠷㐸㠹㈰㕣攲㤲戸㐴㐸㌸ㄴ㈱㈴㕥㌸㕥挲㤵ㄷ㈴㈴㄰〴㠹㠷昰㠰㠴㐴㐰ㅣて㈰戴ㄲ㉦㍣㈰挱昷㔵㜷捦昴捣㜸摡捥㈴〱〷戹㌶昳扢扡慥慥慡晦慣晦慦㑥㑥攴㜲戹㝦㈳昱㉦㔳㥥㤹敢ㄶ搷㠳㔰㍡ㄳ㌳㕥慤㈶㉢愱敤戹挱挴㤴敦㥢敢㜳㜶㄰昶愱㐱愱㙣愳㍥搰换㠱晤㠸㉣㤶搷愴ㅦ愰㤱㥥换ㄵ㡢㠶㠶㝡づ挲摦㐸昲㘰戰搷㘰ㅥ㘰㘹㘶㝡㝥昹㈱㡣扡ㄸ㝡扥摣㌷㜶㌶敡㝢㜸㜲㜲㘲㜲攲挰愱〳㙦㤹搸扦㙦㙣愶㕥ぢ敢扥㍣散捡㝡攸㥢戵㝤㘳ぢ昵攵㥡㕤戹㑦慥㉦㜹ㄷ愴㝢㔸㉥敦扦㜳搹扣敢慤㤳㜷ㅤ㍣㘸ㅤ㍡昴搶㐱扣㍡㜷㙡㘶㝡挱㤷㔶昰ち㡤愹㜳捡㜷捤捡㡡捤戵㐹改摢敥昹㠹㤹㘹晣㤷㥡㍦㥥敥㥥㔸㕣㤱㌲攴慢愵㉦摤㡡っっ㜴ㅣ㜰愶㠲愰敥慣㜲昳っ攷㈸㤶㕡㌱㠳㔰㜷㘶㘴慤㘶㌸挹愸㐵㘷ㅥ㝢㔷㌳搷〷㥤㐵改〶㜶㘸慦搹攱㝡挱㔹挲㐰搵㈱攷㑣㈰㑦㥢敥㜹㜹捡㜴愴敥ㅣ慢摢搵㝣㤴㜲㝤户㈶㐳愴㈷愶㤶㍦㌱ㄵ㌸㌳㉢愶慦㘶ㄴ㜰㘳㌲摡ㅥ昵㉢慤㙤㙦敡㍥㉥愷慥摥挰㌱㙦敥摥づ㌵㘷㑤扦搱㜲扣㝢换㜸昱慤㌳戸愳㝢晢搴ㅥ戵昶㜹㔳昷㍥㙡㉢㕢㕢㡢㠱㤸扥搵㡥㘲㌱㐶㠱愰㥦愰㐸㐰〴ㅡ㈵㠲〱㠲㐱〰㤱晦〷戸㈴摤㤱㔵㕡搹搴捡换㕡戹愲㤵慢㕡㔹㙡㘵㑢㉢㥦搷捡㉢㕡搹搶捡て㘹攵ぢ㘸㤳愴㘲㝦扦ㄶ愷挹㠱㐳搷捤晤攲㥡晢扥㌲晡愷摦攵㉦晣晤晥挱㕤㘸㜴㝦㍣愹㔹摦扣〸㔲㙢㔲昱㠱㠹晤晣户㌹㔷㠰㈹慣㠳搶摤搶攴㘴昵攰㝥昳㑥㔳攷戲㌲㤰摦㐲㈸㈳㘸㍢㘸㍤㘰扢㔵敦愲挲摤㜵搳㘶㈰㥢ㅢ㌷ㅥ搷㑤㝢㜵户ㅡ扣㙥攳捡挵搰っ攵戵敤㜵捤㐱㍡扡㉤㠲慤㘴愰摥㜷㝤㝢户戳㘶慤㉥愷㉥搹㔱昵敢摢慡㥤〵摦㕢敥㕥㝢搴㤷て㌷㙡㍢㘶㌴〵愱戶愶挶敥㔸㘵㔴ㄵ捤㙢㙣㘶挵ぢ愴慢愶㌷敥㉣搸㤵ぢ搲㕦㤴ㄴ㠹戲慡㤶㝡㈵慢㘲慥ㅦ㥦㜷戱㔰㜰㙢昵挶㜴愹㜵捦愵㄰捣㉣慢㤸敦慡昴挳昵㈵㜳戹㈶慦㙡㘹ㄲ扤ㄳㄵ㝢㕢㡡㡦㝡㤵㝡㌰攳戹愱敦搵㕡㙢愶慡㙢㈶㈴㑤昵愴㔷㤵昹㝣㑥〹〵〸摣扥㍥㈱㜲户㜷攷〵㠵㠸ㄴ㡡挹挸搷戴㤲摤挴㘹慣づ慢愸㐹搲愴昶挶㑤〶攳㝣㤵㡣挹攰挰搴㥡愸㍦昸搲摢㌶ㄹ戶㠱戹㔷户戱愶㡤挶慢扦㘷㑤扡攱㜱搳慤搶愴㥦愹晤〴㘷㘴っ〳攸㤷㈱㄰扡敥ㅥ㔵㥤戸㈴搶昵㡢㜶㌵㕣㈹慣㐸晢晣㑡㠸㌲㘸挸㘲㤱㕢摢㤱㡣㉢㔰㘴散㈶ㄸ〵㈸㤵㜲㠵㍤㙣㔴㈸㈱攵㜴㑡愷っ㕥㙥ㄱ攴散搷挲换㠳搶㔱扢ㄶ捡㐸㈸て㕢挰㐸愴搵ㄴ晡㠶㐸愲扥㔹㠹ㄴ挶ㅥ㙢〶㔴㙡摡㙥戸摥攴摢づ㉥㠹㠸㘸㐷ㄶ㙣㍢㔹㐰㔱搰㉡て㌲㜸つ㐴搳㈶つ戲ㅢ愷㠸㠸㙣㤰愱搹㌱㜲㉢㤱戱㝤㠶㡣㐰晢㌴ㄱ戲昵晥敥㌲㠲挴摥㐹愴散搴㤵ㅦ㜷愴搹㐶戶㝣㈴捤慥挴挶ㄹ㔷ㄱ㕣㑤㜰つ挱㕥〰昱㘷㐸㌸㑡㌹攴㕢㤳昱㍡㍣ㅢ搷ㄱ扣ㅥ〰昲挹愰捣㠹㐵ㄵ㙤愸慤搸㤱㙣㌷〴㍢㔹ㄹ挵㤱㈸愲㘵摣戰㌳㠷ㅣ㠵攸搸敡摣ㅥ扡㌶慦㜴散㉤摤㘹㌳扤ㅣ㔲㘴㐶搳昴㕡㌷㘹㥡摥〸㌶敤㔱㙦摤㠰慥挶ㄸ挱ㅢ〰㑡挶㡤㠴㔰㉥㌴㜸户㘶搱搳愴㝣㑤㤸㐵㤱㌱搴愳㠲㡦〹㤹㐷㠰っ㈱搷㜱㝣搹戱愱㘹づ㡥㕢慦㜹ㅢ㝡㕦㜷晥㡥㤱摥愶㌷㜷昴づ晤㐵㉦搱㡡扥〹散㈵㝥摢㔵挷摣㡣㙡攳ㄶ㠲㕢〱摡㜴っ㑦摦㉦搵㔳愰捣㘲㈷㠵戹摤昴扡㈸㉢㜷㘹㝤㔵㉡つ㌴㘸㉤㤹晥㜹ㄹ挲㠳㜱㘲ㄶ戶戰攷晢戲㠶㐳㙤㔵ㄵ昰晣㜲㜵㙢㘱㜰搴昷ㅣ㤶敦搸挸挱㙢㐲㌱攴昳㕡㕦慥捤㐶捥戰㌵㔳㍥愷ㄴ攵㔰〷摦搹㕤㐸愴㍡戵㤲ㄷ晢㘵㥦㉦㜷㈴㐹て㤲攴㑤搸㔶攳㜶〰㐸〹昱敢慥ㄲ㘵ㅦ㥢扤㔹㌵㙢戵㔸改攱换㌸㥤戴昹㄰㍢攴挸㐰攴戰㥤㠶晦㈰ㄸ㜲ㄶ㙤愷㈱㉣〶㥣〵改㔷攰㕢戰㙢戲ㄴ戹㘵㈹㙡㜶㘴挵㙢㐴㔶昴昵㜵㥣愷㌳晣㙢㡡㑥摡愴㐴㈶户㘷㔶㘶㥣挵㥢㐴㐵㌷㈴㠵㑡㠶㙢愸㈱㠱㐸㜹㙣扢㈳㘲㝡㄰㌱㜷㘰攳㡣晤〴㤳〴〷〰昴㕦㐲搲㙣㜵攳ㄹづ敢㕦愳㑢扢㕣捥ㄵ㠹〶攵㈲㝣扥慢戰㍡挸搷扣㠵攰㙥㠰㌶昳㠷づ挸っ㐲㔴㈸㑦ㄱ愲ち㘳㔸㘷㙤㜹㤱㌴戰换㐲㘰㘹愶ㅥ㠴㥥挳挸搲㤰㌵敢㥤昲挲㔹㍢㔸㐵㈴㙡搴㡡㌳て慣㐸ㄷ搴攵挳昶㘹㉢昳㔶㔷㘵搵戰ㄶ扤㍡㐴摢㠹搹敤㜰㌰挷㜶挰㤶㔴㘷㜳㑤㈰昵㜶㍥挶㄰〲㍢慤晣慤昴挶㙥挹晢捤㐳摦㜰㜳㐷㤷散戰㈶〷慣㠸改㤸㉦㕡搸㐵㐴づ慡晤搶搲㡡㉦攵散㤰㜵捣户慢㌵摢㤵㐴〶㙣㑣〶敢收攴㜹㐴〹ㄶ㍣挶〰㍤㜷挸㕡昲㑤㌷㔸㌵ㄹ㔰㕣摦摤昲愴挲㈲扡㌵㙤扢〱㕥愳戰挸晣戰戵戸攲㕤㐴挴戶敥戸挷捣搵㘰㕢㘰㠵㐴ㅦ㈵㠵ㅡ愱〹㑤ㄳ㐵慤搸㉢㝥㜸㈰捦攵挸㝢㜹〲㠵慢㥣㑥㥦㜹㠶昶愶㕤ㅦ挷㘸㘸愷㜳㑥㠳㠸ㅥ㌵ち晢㌲愵㌰㌹搵㌸挴㍥㙦〳戸昷搸㤹ㄳ捤挸摣换㡡㔹敢昴昲㘷挸㜸㐵ㄶ㡤㐰〸㝤㜴扢㈲㔲㘱ㄹ㈹〷ㅣ〸㡣昳愹㥤晣㑡㤶㙡㐳敡摢搵捣ㅥ㐵㈴㘹搰㥡㌳㤷㘵つ昱㘸挷っ㜷㐵て㌴㘳ㅤ戳ㄶ挴㜵㌳㥥攳㤸㈴㉤㤲攵㘲挵㈴〵㑦搵㐳敦愴敤ㅡㄶ㠰愲扦戸挸扣㠴㈲昳㤲㉡ㅡ戴㑥㌳㌴愸昲ㅣ换㍢㙦晡㜶戸攲搸㤵㈲ㅦㄸ扥摢ㄶ㌴〹㈶愷攴㑤㔲㈲㌳挶摡慣昹㌳㌰搹㠲〹愰㝢〲㜲㤴㕢㐷昴㠳㜲㌵㔱挰㍦搱愳㘳〹〲㐶㜹㑡㡤㜷㘰㌴㕤摤㡥㠰挸㔱改㜲㜲〷攳昲㘳㈸㠹㠴㄰戱㥥㐱㈲昰ち愶㠴㍣㕤摣〵敢㡣㙢㠷挰ㅥ㌱㜶搴づ㘷〳愰ㅣ〰㔹㜵扣扤㔶㘱㌵搵㘹扣愱ㄵ㙥攸慣㙡㔱ㄳ搷㜷搶愷昵挶ㅢ㌷愸㡥㌴㑡㑡㤱㙣搶㐸㘹㤶つ收戸㥤㔴㡤㔰㡡㍢搱㌶㈲换㙤摡摣㜷㑡㤱㤷愱㤸ㄴ捤攴㡣㜷㉡㐲㐱愰㌷搶㔱昴搹㘷㤳㐷㉡㘲㐳ㅢ愰㐴㍤ㄵ㤵つ挵㈱挱ㄳ戸㜶㔲㤵愵昸〹晣扤㉢捥捥搷挳㤶ㅡ昳搲㘸㕣㌳㔵慢捤扢戰ㄲ㉡愶㕦摤㈶㉣㡤戵㐵ㅡ㐶㜱㘷慦摡㍦摡摥ㄴ㈳挶㙣挸戰㐸㠶ㅦㄸ㙣〸收㑡㐵㔴㘹㥤つ㜱慢ㅢ挵㐵㍥㥤㤴愶慢㌰戰ㄸ㔶㘷攵㥡㌲挳㥡㤶晣愸敡搰㌸㉤㉡㌹㙡㔸㔳换〱㔴㝡㐸㌹ㅥ攷ㄴ㠳ㅢ搶㘹扡愵㜰㠹〱㘲㌷捥㉤㔴㐲㠴㜶ㅢ〳昰㘴戰㝤戰㠳ㅤ㠹㐲㈷戴捥㈸㐱ぢㄹ㠴摢扡〸昲㑥㡦ㄸ㠵㈰戵㔴晡晢ㄱ昱愵㈷㤹扥㜹㈴㤷㘴㘲㈶㘲戸㉢挳㝡〰㜲搳㤱㐹㜲搱㘸ㄲ㌰㡦㈴㥢ㄲ㕡㠳㐹ㄹ㑤㡣㈱㥡㝣㝥㠸㕢㍣㡣㘵つ㤳㙤㙡戸攷ㄶ摡搰愶戵昵㕤搶〹户㔲慢㔷愵㔲挵㠹慣㔶ㅡ㜹㕢攰㑢㕤〱㡣戸㈹㘳㕦攲㑤㌹㠱愳ㄴ㤷㑣㈴昵㙥㜷ㅢ㐷搰㕤〹㌹㡣ㄱ愹㍥〶㈰㌳摣㜲㉡㈰搶㜱㑦㠱昶攱敥收〵〶㜵㜹づ㈲慤愳㠸戲㙣づ昷昱ㅡ㔱㘴挵㙤愹㘶㜳摥㥣㐷㥢㍤㔵㜴摣㡥㡡戶〵㡥戰捥㐸攰ㄵち㌰㐶㝡攴づづ㤲扢ㅣ㐷㜷㉦㍦愶ㅥ㜳㤷㠱ち㠵〱挱ㄸ㉦㑦㐱㌹散㉡ㄸ㠹〶户搶戴扡〵愳扦戴扣㡤㈹〰挱㌰㌰つ㕡戴㡣っ㥣ㄹ攴㌷㌷㜰㙥㐰慢㡣〸㘹㍡㤸捡ㄸ攵㈸ㅣ昶㐰ㅡ戸㠹〷改㈵て㑡㈸摣愳㉥㠶㈵㜷ㄳ挷ㅤㅣ㠱㍣晦慡戶挲〵㌳挴昵ㄷ㜷㙦㕢昱㔴戵㑡㜳ㄷ晥戹㙤㠱㔵㕣摤㠸捣搱㍤㙤㤷戲搴㥡㘸摦摤搴㔶ㄱ㕦ㄶ㍣㌰㍢㜱摣っ㉢㉢㡢攱㝡㜴㜱慢㔷㤲搰㥦㠳㍦㘲挳户搳㘶捥扢扣㠸扡挶扤㉦㕤㜰扤㡢慥㥡㤷ㅥ昰搶ㅦ㈸〴㔷㈸晢㌹挹㔲敥摦昸愷㤲㤶搳㝦㠴ㄱ户㌲㙤づ搰㜴㤰㜰ㅣ㤵㈲㘹㌰㠶㝣〶㥤挰㜶㙦摣ㅡ㈰㥤散㘹愳ㄳ㈵〸㜶〸挵㍤晦㡡ㄱ㡡昸㈱搰㑡㘲㠹㡥攴搸昳㙦㠰昵挵て㔰㐲㠴攳㌹ㄶ㈳晡ㅢ㤰换㐰㥤ㄲ攴昱ㄵて㕥〸昹晦挱㔲挲捤ㅢ戲搳㝦㠱㤹挵昷摢㔱㜴㍤㔱昴扤づㄴ〹㕥〳㔱晣㝢㉦㌲㐹搲ㄹ㥥㝤㐹㠱㜰慥㘹攷〰晡慡㕦昸晤ㅦㅥ㐰攷㘲攲㔰㌶ㅡ㐲㙤㌷攳戹㘱㈲昴㜵㤸〸っ摥㉢ㄳ攱㈴㌲㠲㔱晣挸㐴㠸㝤㈰昳㈸搸摣㐴㘰㙣㉦挳㄰㑣㠵㕡㔳㙥つ㥥挰慥㜲攸ㅦ㍢㡥㡢户㌲㐰㍣ㅦ㑡㉢㤸㠱㐷敡敡捥攲〵搳㌷㥤扤慡晣㤸㉦愱捣晣㈵摣攴㔶㕤搸攳摡つ㙢㔴愷つ㝣ㄵ㠹㤷㝤挷㥦戲戵晢敢挰㔴㤴㈲昷扤㈸㡡挲换昰㤴〸㥥ㅢ㜲敦摦昳慤㘳扦㝦攴㠹㈳扣慤ㄶ搳慡㝥㍢昲扤㠴散㘹㑦㈰愸㥢扡㈸㜲㈵㍦捣㌹㠹㑦㤴散搵㥡㥣㌶㝤㘵〵〵㠶㤳㘴㈳挲㑢ㄱ㘶㐴㝣摢挱挴挴扤㠷挸挴㥣㘸㜳㜷慡て㥢㤴㡢㜰㈲㌵㜱攵搳㑢挲㠶愲慢㈲敢搱摡搴扦〳㔵昴ㄲ㈷搲㙡㈵昲搴挹㈴挴户摢㜵摤㐱敡扡攸㈰挳戰㝦㈲愵㄰㝦㈰㠵愴て㌲扣㄰愰愴搴㘹㘴昴㍢〰㌲㈲㙢敤㈱㕥晡〳㜶㠴㠰㙣㕣晡敢昱㈳ㄶ散㈲戰㤸昸攲㝢㍤搱搲ㄶ㑤㔴ㄳ㐳戵捡愶㔹㐴㐶ㅤ㕥㔸㌰㤹㤴㉥㈱㤳㈴晤〰㜲㕢㜶㐷昱㈵㐳㑥ㄴ㜸㡢ㄸ㕢㜷攸㙢㉢㌹昷戸㜵摣晣㠰㥥㈹㈸㠵攱敥㘶㌱づ愴㉡㐶ㄷ㌵㉤㐵㐵㠴挳㔱戶搱㘹㈰慥㠲捥㜲昷攲㔴㡡攰ㅦ扦ㄴ㘲晤㜸㜳攸㉢摢㙢愸攳摣㝥㉣㤰㍦搸㕦搷㘷㌰㌶摥㑡㡥㠱㠴摤㔲慢㘲㜴㍤晣っ扡㜰搱㌹㘱㌴戳敡㔹ㅣ挴㥦㠴戳晡戴づ晤捦攸戵攲慣戳散捤㌰㜶㡢晥㝦㄰〵㥢敡㝦挱搸㥢㐲攴扢攳っㅦ㜴挶㑦㌶つ搹㜰㐷攰搹㐶昰㐶ㅤ㡣つ㤵㘵挸㍢捡㉤攲攳搵愸㕡㐹㜰昸扤昲敤㔷㈳ㅡ㝤㘹摢づ㜴ㄵ㠰㡣つ改摦㠰〸敡摡扦㔵㙥㈵愷摢挲㝢搰㜱捦㐹扢攲㝢㠱㘷㠵㘳㡢〸晡㡥昱摢㌳ぢ㌶捦㤴昸㝡扢㔰扢〹㍢㌱昸㍥昴㌹㌵て㠱㝤㑡㠶慦㔴㉣㤲㤱㠵慤㐵㌲昸ㅤ搲㐸㉡扣㐴敤㄰㕣㘱摤㕦㌷㙢昸㜴㜵ㅥ扥捥㤰㐵摢㐲搹㐵ㅥ攷昶ㅢㅡ摣㍡摣搱扡て晥㈰㔹㥢㐰㜰㑣㉤攱㍤敦攳扥戶敦㐱㙢摢㜸㙤〱㕢昶收㜳㉢改捦〰愷㕢㝢㑢㉢挹昰㥤晣㈲戹㘴㤴〹㜱㘹晦〸晥㙥摤㐱换搱㐶㐱攷昱〷摤㜴㠴㡤搷攰㍥摢㐲昴晢ㅣ扡㡡㈹〲晣っ㌳捥昰㐱搰换㐷㔶ㄴ㕦挱戲挸〰挸攷ちㄵ㠰敥㔴晤昴㐶㔴㍤㜲㉦㝢㈲〹㥥㌱㐸㡥㈵昱ㄴㅡ㜲扢愲㘵㠳㈵戸㙣愱捥ㄲ挸ㅢ㐹て攴㜳㠲㘷〹㌵㤱㉦愲㐳㘳㈲㌶㑡扢㑦攴ぢㅢ㑤㐴搰ち㔰ぢ㑤㡦㍦㤲㘸ㄱ愳㠶㙡挳㈱㜰〹㍣㠰㤱㐴㤹っ㔳㍥㔲攸ㄴ愲ㄸ挳て㠸㈲愴㕦挵㝦㕦㍣昲换攷㤹晥㜶㐴㈸㠹㠸慡搶㔵㔰㈲慡㔵㝣㍡扤ちㅦ愵摤㔷昱挹㡤㔶㌱㐲㘱挹㤹ㄸ㈱挰㔰㥦㈸攳㡦㕡㔵ㅤㄹ㙥㈸㝦攲ㅣ〱㝥㉤戳ㄸ㌱㔱愲晡㕥㐴〶㝤戹昳慡搵㈵㘴㤲扥㍡㌷㈲攳㉢ㅦ㘵㈸昱㐶㈴㥤㍡㠵挸㉢㕢㠸搴㘳搱㠹摤戱摢㐲㐸㘰㐹晣㙣戶慢㙣㉦昴ㄸ敡ㄷㅦ㐹㄰㜳晣㜸昲〹㤵ㄶ〷㥦㐰ㄸ㤱㘹㑡㐲攲㐶㡡て㈷㡤扦晢㙣搳㜷㡡ち㈴㔰㑦搴㤸〴愷ㅡ㝦㈸㘹㝣〰㥦㘷愹㌶㌹㕥㈵㘰㝡㌱㘹㑣挲㔴㡤㥦㐸ㅡ晦昵挰摥㐶攳㠴づ愳㤱㜵ㄲ㐹㠶搱慢㡥〱愹㑦戵㠷搱㕣户愸㐸〷慣愸㤸㈲㔴挵㤰㙢㑡㤵づ攲㔶㠸㡦㡦愵攷㜰挹〹㜷㐱㈰㙤愳晦㘷挲〹㕣㝥㥡㌵㐳ㄳ摦㐲慦㈱敡散ㅢ敡㠹㥤ぢ搶扣㡦㠲㝥敢㐴㠰挳㔵㜵㕢㤱〸散㠲㝣戴扦㥢㜸攷㌳㙣挸收㝥㈴搱㌲㡤㤷㐹㝡搳㈲㉡挲㤲ㄷㅦ㐸㌰㥢㝢扣㐹㌳挶㘳㐰づ挴㈴㈰㌳挶攳㠰㔱㐴㘶てぢ㐶挸晦㡡戹㍦挰㡡てㄲ㍣〱㔰ㄲ㘴㜶搲㐱攱㐳〰挳挹晦戱㘲㙣㑤㌹㑥㌴昱㐸昲戲㌴ㄹㄹㅦ㘱㠷㡦〲昴挱㡦㉢㘲㈲㉣ㄹㅦ㐳㐹晡愵ㄴㅣ敡愵ㅦ㘷挵㈷〸㍥〹㔰搲㌹搹㉤敦ㅡ搷搴愳ち晢ㄴ扡㡡挷〹昰㌳㍥ㅤ㘷昸愰㜳ㅦ摥摥摤㘸收㤹㌸昹挲ㅦ㌱捦㤶㑦昹敦挱愷昹敢㕣㜴ㅦ晥捦㈴扡戲昰昳摡摢㝡ㅢ㡢㑣㐰攳㕣晤㔶戱搹㉦㘳ㅣ慥慢ㄹ㑡攱㠸㔴㉡㐵慤㈰㠸㙦㉥㔸㜸㜸〳摦㜲㔸㔵〸㐱ㅡ㔰ㄵ㙥㕣㜱〴〵挶㘷搹㤴㌸㈶㥥㡣捦昱㠹愸㔵㥢昸昹㌸挳〷㐱扣慡敥て挵摤㤳ㄷㄲ搷慡挲㙥㝢㈱昱慦㉡㔶搲㉦㝣㤲㠳㈹㘴㈱搳慡㤵㠸㌴㐵㐳㑦㈱㌳搴㌷捣戹㍤㠰㥦㜶㐹㔴捥㔵捦㥤晢攷㜰㝥散摡晣㠳敦ㅡ㝣昲挵㥦晦攱㌳㉦扣昷昰㕦晥昵昴搳㉦晣昱㌳捦晦敢戹攵挳㍦㝤收㤹㥦摣晢搵攷晦戰摢晡㥡昶散㍦攷扥昶攸攴㠵㐷ㅦ戶捥摣㝥散搱㜷㍦㜴晦攴挲ㄵ攳㝤㝤晤晤户㡥晥散㥡摢㐶ㅥ㝦昸晢攲挷扦戹摡ㄵ㙡戹㜸㐱敢㌴戸㙣㌵㡤㉦㈳㠳㘹㜰挶慦敡㌴戸㕣戵㔱换昱㐶㑤愳愰〸攷〶㈷愰㉡捣搶㡡㠱晦〰ㅤ㑡戱敢</t>
  </si>
  <si>
    <t>Decisioneering:7.0.0.0</t>
  </si>
  <si>
    <t>CB_Block_7.0.0.0:1</t>
  </si>
  <si>
    <t>Watts final</t>
  </si>
  <si>
    <t>0af593a0-0816-427e-8a5c-321fb0aad0d0</t>
  </si>
  <si>
    <t>Row</t>
  </si>
  <si>
    <t>Error1</t>
  </si>
  <si>
    <t>Error2</t>
  </si>
  <si>
    <t>Error3</t>
  </si>
  <si>
    <t>Error4</t>
  </si>
  <si>
    <t>Error5</t>
  </si>
  <si>
    <t>Error6</t>
  </si>
  <si>
    <t>Error7</t>
  </si>
  <si>
    <t>Error8</t>
  </si>
  <si>
    <t>Upper Limit</t>
  </si>
  <si>
    <t>Lower Limit</t>
  </si>
  <si>
    <t>Power Consumption 01</t>
  </si>
  <si>
    <t>Power Consumption 02</t>
  </si>
  <si>
    <t>D^3</t>
  </si>
  <si>
    <t>D^2</t>
  </si>
  <si>
    <t>ae56b251-342d-4114-a82a-beec21c223a6</t>
  </si>
  <si>
    <t>㜸〱捤㔸㑤㙣ㅢ㐵ㄴ昶慥扤敢㕤摢㘹㐳晦晦㙢㔰㈹㉤㘹摣㌸㙤攸て慡摡搸㙥搲愸㙤㤲搶㙥㝢〱慤搶摥搹㜸㥢摤ㅤ㌳戳㑥攲㠲㝡㠲㑢㉦ㅣ㌸ㄵ㌸昴㠰㤰攸〱㜱㐳〲づㅣ戸㠰〴㔴攲㠶攰㔰づ㠸㑡㍤㠰㄰㠸ぢ㍦敦捤摡愹敤戸戴つ㐱敡戴㤹㥤㤹㌷昳收捤㥢昷扥昷挶ㄱ㈹ㄲ㠹晣つ〵扦㔸㘲搸搸㔶㙣昰㠰㜸㤹㍣㜵㕤㔲〹ㅣ敡昳捣㈸㘳㘶攳㡣挳㠳㈸㑣㔰つ〷攸㕣㌱戸㜳㠵㘸挶ㅣ㘱ㅣ㈶㈹㤱㠸愶改㌲搰㤱〹晥昵户㍡㍡慥㑡挵愰㉡攵㜳㔳攵换挰戵ㄸ㔰㐶昶愵㉦㠶㙢㡦㘵戳㤹㙣㘶昸挸昰㜳㤹愱㝤改㝣摤つ敡㡣ㅣ昳㐹㍤㘰愶扢㉦㍤㕤㉦扢㑥攵㌴㘹㤴攸㉣昱㡦㤱昲搰㠱戲㜹昰㜰昶攰挸㠸㝤攴挸攱ㄴ㙣ㅤ㤹捥攷㑥ㄱ户〶晣㔶㡡慢ち㕣㈷昳戹㘹㐶散㤵攲愹愰㈲戲〵㔲㜱㔰㘳㠴㌰挷㥦挹攴㜳昰扦㑤㉢搰㍢㤴㤹㉡ㄶ㠹捦㥤挰㤹㜳㠲〶㥥㑦昷愶㉡攵㡢愶㕢㈷慡㈷㐴搲扣㡢㈶㥢㌴㍤搲攷㕤攰攴扣改捦㄰散㈹摥㜸摤戱㘲㜰㤳搱扤扤㌶㙡㉡㈹㌳㤵捦攵慢㈶ぢ〴㑢摣㘰㝦慦搹㘲愷㑣㥢㈸㘲㡤ㄸ㐵昵㐸挹愶慤㠸㍤㔱捡㌸㔶ㅡ㔴慡づ搵摡戶㤵㘹戱㌴㥤㤵㘲扦㠳挵戵㉦㑣挲㑣搹㌰㘵愳㉣ㅢㄵ搹戰㘴㠳挸㠶㉤ㅢ㌳戲㔱㤵つ㐷㌶㉥换挶㉣捣㘹ㄵ㉤ㅥ㤷㥢㘵搵㝢摦㝣㍥㌳㜰昳攴㡤㜷扦晤㜱收敡㥢慦愴㤰搷㈴㥣㉤㌳㐹㠲ㄵ㌲〴〵捦昴昰扡㑣挱㙣挵ぢ慦愲㐰㜸㐵挷㝢㥡昰㉤戲愰㐲ぢ敥㉦攵攵愹ㅦ㤰㠵愰㘰〶㘶摣㥢㌶ㄹ昱〳ㅤ㈶つ㠸㔵㘱ぢ㔷昶㠹戱搶敡㐴戳〷ㅣ晡㐵戳㡤㑢㔲っ㠴㥣㈴㜰扤㘸㉣慣㌵戵㤷㌳㥦㌲㜹㌵㌰换㉥搹搵㜵攵愸㌷戰戲ぢ㠱攳昲っ戰ㅣ㘷戴㕥㐳㡤慥ㄴㅦ㘱挸㘸ㄸ㙡ㅦ㔴〲㝡昰ぢㅢ㥣搰㔷挱㈷愱㈳㔱㐷㈲挲ㄲ㝣愰戴㘸愹㌵搰〱ㄱぢ搴㌳ㅤ㝦㠵㉥㌷戵ㄶ㤸㥥㙢㕡㜱㠱㤹昳攰㤱昷㔸て㘷㠶昰摦㠳㈱〹㄰挹ㅥ戱て搹搹慣㌵㌲㘴ㅥ㌰ㄵ㜴㠱㐷昵愸㜵戰㈶攵㕤㜲㝣㡢捥ぢㄷ㕢攳㠱晦〸户㈹㌵㙡㐴っ愵散㤲挹㘶〸戸㉤㥢㈸慣戳昳㤴㌱攲㥡〱戱挴〰㈲昴挶捥㐱㍥挶愸㠷攳摢㜲㈶㈷昷摣㜷挰づ㌷捡搱扡㙦昱慤扤㠹挵〰㔸㙦改愶摤㘳戲㘴㔹ㄱ㈰㡤㜰㈱改㡥敥㘵挲昸㐷ㄷ㥣㤰扣扤㡢っ愰㐶换昷愷㡥㌱昲搲㈲㜵㠹㐴愳㄰愶收〸搲㤷㥣㌲㈴㠵㜲〱〴㔱㑥㝣㈱摥㠰㌷敤㔴㘶〹㉢ㄲっ㜲挴ㄲ㐷㕤㡦㈴〲晥㔸㈱㝣㘰ち㔵て愸㙡㍤搵㍥㙡㥦㕣〸〸㜸戳〵昲㐲戴〹ㅡ㈵昴愴つㅤ㔳挲㍤㠱戰戹㘳㜸㡣㔶敡ㅣ扤㤶㔱户㤳㌲㙡捤㤹戰愷㜵㤶㕡㈴ㄶ㤳愳㤱㔸㈴㠶〵挲㘸㌴ち慥㍣搴攵愸㈲㘴㈰㙦摥㡥捤㙤㤶㠳攰㝣攰愱ㄶ㜵㥡ㄷ慥敢〵ㄹ㡢昱㕦摡搴改㉢㤹昳愰㍤搰㤲㑢搰㤱攴㙥㐴㘹ㄳ昴㥥搵攰㈶㍤昱㌴㍣㔱㥢捥搰㙥㜱昶㥥晢ㅦ㐵戰㕤戴㡣晦㜷戲㉣慦㙤㥥晥攴ㅣ㘰昶㈹搳户㕣挲晥㕤㕦㈸㤱㡥㥥慤慦挷㙡〳㔴㠹㠸㜲〷搰敤扥㥡挴㐴㐹㕡㤰ㅡ捡扣㘳〵㔵戵㑡㥣㤹㙡〰㘳㤰㕦㘹ㅡ慡㌹て㘹挴愷昰晤〲愰晥㈷捣戴昴㑤㔸㙤㠶㉡㤱㐸㠴昸愹㈶昴慤愲ㅦ㠹㈱戲昶ㄲ㜲㌱づ㘰㠰㑢㥣愱愶㌵㘶㔶㈰㉦㡢㌷戳㌲㉤㑦扤ㅡ㐴㈷搶㡦㌳昳㘰㥢㘰昳㜳㡥㐵㤸㠶〳㐵挸晥㘲㤰㤴㜱㔵㜸㌶㠷戰ㄳ㡤㈸㑡㔲敢戵搷㐴㡢搷慥愶〶摢戳换㠹㈵晣敦㥥㍢㝣ㅣ戳挷㐴〲挳㡦扥つ慢敤㔰㈹愸挹㐷昶㠶搵戰㘸㠳㔷慣搲昹㔳愰㑡挲挳愴㠷攷㤹ㄳ㙣㕣㍡っ㘱搴昴㌶㡢昱㜱㐶〰〰㔹〹㜰㐰㥣ㄱ㔷㙣改㐹ㄱ㡢戶〸㘳㙣㜳挳〱晢愲㐳收ㄱ扣㜷㉥㈵㐱搶㤶慦昳㠰㡡愸扦㘳㈹扤㐰㈷㘹㔰㜰㜸捤㌵ㅢ扢㝡㤰㐳捡愵㉡昱〱扢ㄸ㐰搸㠳㈶搱㕡㡤㔸㍤㘴㉣搲㍡慢㤰㠹挲攳㠰㝥㜰㔳㘱㤱〴昰㐹㥡愴捡ㄲ㤴攵㌹㥥㠴㉥ㄱ㜹㜹摤晢攳户慦扣㝡㕣〵㌸㤵挰㐱挰㐵ㄴ㜴挶攵〰㈴收㈷㝤ㅤ㘱㜹㍤愶摦㘷攱挹攲搴㕣㤲㌳ㄹㄸ㌶㘵㕣昷㕡捤搰昰摡ㄲ攱搰㕢ㅥ〷㘵㐳㤴〹攳㑢收晥昸摡㈶戸戰㐱㌴㘶挴㌴㘹㕤㔷㈰㄰攷㐶㜴㕡收㕤㈹㍦〰㈶㍥愲㈰㠸㝤昱㌹㑣慡つ〳㤲㔴攸㘱㤱㤴摢挰慡愷㝣〸慤㌱ㅦ㥦㐹㘲㔵㘲搶愷昳扥㤰㕣攱㤸敢〸㌰㡤挷昱ㄸ〹㘴㠵㘵愴㘵㌶ㄱ〵搱㝢愰㤷慥挲㥣㜴昱ㅤ㌷㘱㐱㜸㘸㍥摣㔲昸㜰㉢㌱㈲㕥㘷㥡攸㠰ち晢扣㑢㤴捤㤶㈹㥤挵㤷挲㉡搱攳㔵㐲〲㝣㐹㈵扤昰㌹㠸㙤戰晤㘸戴攳戵搴搴㍢ㄲ㌱㈳ㄶ搹戲晡㈴戴愲㘳慣㈲㝡搲昷㜰㝥㝣㘵摤㜸攳户挴〶敤㙡敥摡ぢ挳㍢㍦戸㜹敢㤶昴㕤㤳㜰㝤㌲昲搷敥㥦㝦㤹晡昰慤搳㥦㥣晥㜸昶ㅤ〵〳挸㐳〵敦㝥㤸戸摡㕥挴慥㤲ㄳ戸㈴㘹㠷愶㠱㙤捤〶㌴㠲挴捡㡡摢愵㉡㥣扡搰㘷㡦㌳挷㜲ㅤ㥦愰改㐰捡㡡慦捥㌳㘴〶㤲愸㘹㡡㉦㕣敡昷搹㈵㘶晡ㅣ㘳㡤㕦㘹慣改攸〹㙦㔱散㥣攳㜳搸㐶攰㈵戶㔷摢〸攷㜰㜳㜵捦ㅦ㌷㙢晣㜱㜰㈷昱愳〷愸〷㑡〸㕥戲㈴换㤲㈶㙢换昴㠸㠸晡㌴戰摡搴收㠱㐷搳㤷捣㈰攰㘹摢昱㑤ㄷ搲㉤㔹〰㥣㍣㡣㕢㠶戸㠶㠰昷昰戹ㄵ㥡㝢㑡晣㥣搰㑣㝡愳扤㘲昷㘲昲㈷㜲㤹摤戰㐶挲搴㐲昸捡㌳捤〶㜶晡㌱㑣㘳搴㔶昷㐰昵㐴㍥㘷㠴㘶摣昲〶㜵㉦っ慦㠲攱戶っ慦ㅦ愳㍡慥搱㥦挵ち㥦㑤㤲搸〱㝢晢愰㙡㤵㝥摣〹摤㔷ㅦ㠴慡㉦㉡攱㝣昴㐷㌵㠳晤㔱搷㑤户㍣㡡慢晢㜱愸攳ㄷづ㜵〸㠶昶㑥搳㜹挲搲㤰㠲昳扡㔷㐳换ㅢ㉣㍡㕥ㅤ摥㑦㤴つ㥥㉦㥥ㅤ㥣ㅢ捡づ㘵ㄶ㕣扥㈰㝤摤㜴㤴㕦㍦㤳㕦㉢晣㜱㌴昷晡㥤挱户户㙤扤㜶㔷晡慡㐹攸晥攵愱扦㈵慣㠲昲㍤摦ぢ㈴㤶愴户〳摤㙦㠹㤳昰㌶㘸愰㌶愲㤰㔷㈹挲昴㘳昲搱攵昱㙡〱㌵㕥㥡昲㈵㐸晤ㅦ昸攰敤㜶攲散㑥ㄸ搱て㈲㙢慣扡戱ㄶ㔳挳㌱㍣㐷㔷ち㥢㑣㈲戲㤶慥㝦㜴攲捦〳㉦㡥㈶晦〱㕥ㄹ㠳攳</t>
  </si>
  <si>
    <t>㜸〱敤㕣㔹㙣㈴㐷ㄹ㥥㙡㑦㡦愷挷昶摡㔹㙦㡥つ㈱㜱〸㈱㄰㉦捥㝡㤳㈵〴㔸㡣㡦散ㄱ扣㙢㘷敤摤㠰〰捤戶㘷慡搷㥤㥤敥㜶扡㝢扣㜶㠸㤴〰攱ㄲ㤷ㄴづㄱ〸㠷㈲㠴挴ぢ挷ぢ昷ぢㄲㄲ〸〵㠹〷㜸㐰昰㄰㄰〲㈱㄰㕡挱ぢて㐸昰㝤搵摤㌳㍤㌳㥥戶㌳㐹挰㐱慥捤晣慥慥慢慢敡㍦敢晦慢㤳ㄳ戹㕣敥摦㐸晣换㤴㘷收㠶愵捤㈰㤴捥挴慣㔷慢挹㑡㘸㝢㙥㌰㌱敤晢收收扣ㅤ㠴㝤㘸㔰㈸摢愸て昴㜲㘰㍦㉣㡢攵㜵改〷㘸愴攷㜲挵愲愱愱㥥㠳昰㌷㤲㍣ㄸ散㌵㤸〷㔸㥥㥤㔹㔸㜹㄰愳㉥㠵㥥㉦て㡤㥤㡦晡ㅥ㥢㥣㥣㤸㥣㌸㜲捦㤱搷㑤ㅣ㍥㌴㌶㕢慦㠵㜵㕦ㅥ㜳㘵㍤昴捤摡愱戱挵晡㑡捤慥扣㔵㙥㉥㝢㤷愴㝢㑣慥ㅣ扥㜳挵扣敢昵㤳㜷ㅤ㍤㙡摤㜳捦敢〷昱敡摣㤹搹㤹㐵㕦㕡挱ぢ㌴愶捥㈹摦㌵㈷㉢㌶搷㈶愵㙦扢ㄷ㈷㘶㘷昰㕦㙡晥㜸扡㝢㘲㘹㔵捡㤰慦㤶扥㜴㉢㌲㌰搰㜱挰㤹づ㠲扡戳挶捤㌳㥣攳㔸㙡挵っ㐲摤㤹㤵戵㥡攱㈴愳ㄶ㥤〵散㕤捤摣ㅣ㜴㤶愴ㅢ搸愱扤㙥㠷㥢〵㘷ㄹ〳㔵㠷㥣㜳㠱㍣㙢扡ㄷ攵ㄹ搳㤱扡㜳愲㙥㔷昳㔱捡昵摤㤶っ㤱㥥㤸㕡晥挴㜴攰捣慥㥡扥㥡㔱挰㡤挹㘸㝢摣慦戴戶扤愵晢戸㥣扡㝡〳挷扣戵㝢㍢搴㥣㌷晤㐶换昱敥㉤攳挵户捥攰㡥敥敤㔳㝢搴摡攷㌵摤晢愸慤㙣㙤㉤〶㘲晡㔶㍢㡡挵ㄸ〵㠲㝥㠲㈲〱ㄱ㘸㤴〸〶〸〶〱㐴晥ㅦ攰㤲㜴㐷㔶㘹㘵㔳㉢慦㘸攵㡡㔶慥㙡㘵愹㤵㉤慤㝣㔱㉢慦㙡㘵㕢㉢㍦愸㤵㉦愱㑤㤲㡡晤晤㕡㥣扣昷㑣晤昶搷㝦晥捤散ㄷ晦戲昱昷敦ㄴ㥥㥡ㅡ摣㠷㐶昷挷㤳㥡昳捤换㈰戵㈶ㄵㅦ㤹㌸捣㝦摢㜳〵㤸挲㍡㙡摤㙤㑤㑥㔶㡦ㅥ㌶敦㌴㜵㉥㉢〳昹㉤㠴㌲㠲戶㠳搶〳戶㕢昵㉥㉢摣摤㌰㘳〶戲戹㜱攳㜱摤㡣㔷㜷慢挱换戶慥㕣ち捤㔰㕥摦㕥搷ㅣ愴愳摢ㄲ搸㑡〶敡㝤㌷戶㜷㍢㙦搶敡㜲㝡挳㡥慡㕦摥㔶敤㉣晡摥㑡昷摡攳扥㝣愸㔱摢㌱愳㘹〸戵㜵㌵㜶挷㉡愳慡㘸㕥㘳戳慢㕥㈰㕤㌵扤㜱㘷搱慥㕣㤲晥㤲愴㐸㤴㔵戵搴慢㔹ㄵ㜳晤昸㠲㡢㠵㠲㕢慢慦㐸㤷㕡昷㙥㠴㘰㘶㔹挵㝣搷愴ㅦ㙥㉥㥢㉢㌵㜹㑤㑢㤳攸㥤愸㌸搸㔲㝣摣慢搴㠳㔹捦つ㝤慦搶㕡㌳㕤㕤㌷㈱㘹慡愷扤慡捣攷㜳㑡㈸㐰攰昶昵〹㤱扢扤㍢㉦㈸㐴愴㔰㑣㐶扥慥㤵散㈶捥㘲㜵㔸㐵㑤㤲㈶戵㔷㙥㌳ㄸ攷慢㘴㑣〶〷愶搶㐴晤挱㤷扥㝡㥢㘱ㅢ㤸㝢㜱ㅢ㙢摡㘸扣晡㝢搷愵ㅢ㥥㌴摤㙡㑤晡㤹摡㑦㜰㐶挶㌰㠰㝥〵〲愱敢敥㔱搵㠹つ戱愹㕦戶慢攱㙡㘱㔵摡ㄷ㔷㐳㤴㐱㐳ㄶ㡢摣摡㡥㘴㕣㠵㈲㘳㍦挱㈸㐰愹㤴㉢ㅣ㘰愳㐲〹㈹愷㔳㍡㘵昰㜲㡢㈰㘷扦ㄶ㕥ㅥ戴㡥摢戵㔰㐶㐲㜹搸〲㐶㈲慤愶搰㌷㐴ㄲ昵捤㑡愴㌰づ㔸戳愰㔲搳㜶挳捤㈶摦㜶㜰㐹㐴㐴㝢戲㘰搷挹〲㡡㠲㔶㜹㤰挱㙢㈰㥡㌶㘹㤰摤㌸㐵㐴㘴㠳っ捤㡥㤱㕢㠹㡣敤㌳㘴〴摡愷㠹㤰慤て㜷㤷ㄱ㈴昶㑥㈲㘵愷慥晣戸㈷捤戶戲攵㈳㘹㜶㌵㌶捥戸㠶攰㕡㠲敢〸づ〲㠸㍦㐲挲㔱捡㈱摦㥡㡣㤷攱搹戸㠱攰攵〰㤰㑦〶㘵㑥㉣慡㘸㐳敤挴㡥㘴扢㈱搸挹捡㈸㡥㐴ㄱ㉤攳㠶㥤㌹攴㈸㐴挷㔶攷敥搰戵㜹愵㘳㕦搵㥤㌶搳换㈱㐵㘶㌴㑤慦㜵㥢愶改㡤㘰搳ㅥ昵搶㑤攸㙡㡣ㄱ摣っ㔰㌲㕥㐱〸攵㐲㠳㜷㘷ㄶ㍤㑤捡㤷㠴㔹ㄴㄹ㐳㍤㉡昸㤸㤰㜹〴挸㄰㜲ㅤ挷㤷㍤ㅢ㥡收攰戸昵㤲户愱て㜵攷敦ㄸ改㙤㝡㜳㑦敦搰㕦昴ㅣ慤攸㕢挰㕥攲户㕤㜵捣慤愸㌶㕥㐵㜰ㅢ㐰㥢㡥攱改晢戹㝡ち㤴㔹散愴㌰户㥦㕥ㄷ㘵攵㉥㙦慥㐹愵㠱〶慤㘵搳扦㈸㐳㜸㌰㑥捤挱ㄶ昶㝣㕦搶㜰愸慤慡〲㥥㕦慥㙤㉤っ㡥晢㥥挳昲㍤ㅢ㌹㜸㐹㈸㠶㝣㕥敢换戵搹挸ㄹ戶㘶捡攷㤴愲ㅣ敡攰㍢扢ぢ㠹㔴愷㔶昲㘲扦散昳攵㥥㈴改㐱㤲扣〶摢㙡摣づ〰㈹㈱㝥搵㔵愲ㅣ㘲戳搷慡㘶慤ㄶ㉢㍤㝣ㄹ愷㤳㌶ㅦ㘲㠷ㅣㄹ㠸ㅣ戶㌳昰ㅦ〴㐳捥㤲敤㌴㠴挵㠰戳㈸晤ち㝣ぢ㜶㑤㤶㈲户㉣㐵捤㥥慣㜸㠹挸㡡扥扥㡥昳㜴㠶㝦㑤搱㐹㥢㤴挸攴昶捣捡㡣戳㜸㤳愸攸㠶愴㔰挹㜰つ㌵㈴㄰㈹㡦㙤昷㐴㑣て㈲收づ㙣㥣㜱㤸㘰㤲攰〸㠰晥㜳㐸㥡㥤㙥㍣挳㘱晤敢㜴㘹㤷换戹㈲搱愰㕣㠴捦㜴ㄵ㔶㐷昹㥡搷ㄱ摣つ搰㘶晥搰〱㤹㐱㠸ち攵㈹㐲㔴㘱っ敢扣㉤㉦㤳〶昶㔹〸㉣捤搶㠳搰㜳ㄸ㔹ㅡ戲收扣㌳㕥㌸㘷〷㙢㠸㐴㡤㕡㜱收㠱㔵改㠲扡㝣搸㍥㙤㘵摥摡㥡慣ㅡ搶㤲㔷㠷㘸㍢㌵户ㅢづ收搸づ搸㤲敡㙣慥〹愴摥捥挷ㄸ㐲㘰愷㤵扦㤵摥搸ㅤ㜹扦㜹攸ㅢ㙥敥攸戲ㅤ搶攴㠰ㄵ㌱ㅤ昳㐵ぢ扢㠸挸㐱戵摦㕡㕥昵愵㥣ㅢ戲㑥昸㜶戵㘶扢㤲挸㠰㡤挹㘰摤扣扣㠸㈸挱愲挷ㄸ愰攷づ㔹换扥改〶㙢㈶〳㡡㥢晢㕢㥥㔴㔸㐴户㘶㙣㌷挰㙢ㄴㄶ㤹ㅦ戶㤶㔶扤换㠸搸搶ㅤ昷㠴戹ㄶ散ち慣㤰攸愳愴㔰㈳㌴愱㘹愲愸ㄵ㝢挵てて攴戹ㅣ㜹㉦㑦愰㜰㤵搳改㌳捦搰摥戴敢攳ㄸつ敤㜴捥㘹㄰搱愳㐶㘱㕦愶ㄴ㈶愷ㅡ昷戰捦ㅢ〰敥㍢㜱敥㔴㌳㌲昷扣㘲搶㍡扤晣ㄹ㌲㕥㤱㐵㈳㄰㐲ㅦ摤扥㠸㔴㔸㐶捡〱〷〲攳㝣㙡㈷扦㤲愵摡㤰晡昶㌵戳挷ㄱ㐹ㅡ戴收捤ㄵ㔹㐳㍣摡㌱挳㝤搱〳捤㔸挷慣〵㜱摤慣攷㌸㈶㐹㡢㘴戹㔴㌱㐹挱搳昵搰㍢㙤扢㠶〵愰攸㉦㉥㌲㌷㔰㘴㙥愸愲㐱敢㉣㐳㠳㉡捦戱扣㡢愶㙦㠷慢㡥㕤㈹昲㠱攱扢㕤㐱㤳㘰㜲㑡摥㈴㈵㌲㘳慣捤㥡㍦〷㤳㉤㤸〰扡㈷㈰㐷戹㜵㐴㍦㈸㔷ㄳ〵晣ㄳ㍤㍡㤶㈰㘰㤴愷搴㜸ㄳ㐶搳搵敤〸㠸ㅣ㤵慥㈴㜷㌰慥㍣㡡㤲㐸〸ㄱ敢ㄹ㈴〲慦㘰㑡挸搳挵㕤戰捥戹㜶〸散ㄱ㘳挷敤㜰㉥〰捡〱㤰㔵挷摢敢ㄵ㔶㔳㥤挶ㅢ㕡攱愶捥慡ㄶ㌵㜱㘳㘷㝤㕡㙦扣㜲㡢敡㐸愳愴ㄴ挹㜶㡤㤴㘶搹㘲㡥扢㐹搵〸愵戸ㄳ㙤㈳戲摣愶捤㝤愷ㄴ㜹ㅥ㡡㐹搱㑣捥㜸戳㈲ㄴ〴㝡㘳ㅤ㐵㥦㝤㌶㜹愴㈲㌶戴〱㑡搴㔳㔱搹㔰ㅣㄲ㍣㠵㙢㈷㔵㔹㡡㥦挰摦晢攲散㐲㍤㙣愹㌱㌷㐶攳㥡改㕡㙤挱㠵㤵㔰㌱晤敡㉥㘱㘹慣㉤搲㌰㡡㍢㝢搵晥搱昶愶ㄸ㌱㘶㐳㠶㐵㌲晣挰㘰㐳㌰㔷㉡愲㑡敢㙣㠸㕢摤㈸㉥昲改戴㌴㕤㠵㠱愵戰㍡㈷搷㤵ㄹ搶戴攴㐷㔵㠷挶㘹㔱挹㔱挳㥡㕥〹愰搲㐳捡昱㌸愷ㄸ摣戰捥搲㉤㠵㑢っ㄰扢㜱㙥戱ㄲ㈲戴摢ㄸ㠰㈷㠳摤㠳ㅤ散㐸ㄴ㍡愱㜵㐶〹㕡挸㈰摣搶㐵㤰㜷㝡挴㈸〴愹愵搲摦愶挴攷㥥㘴晡摡㔴㉥挹挴㑣挴㜰㔷㠶昵〰攴愶㈳㤳攴愲搱㈴㘰ㅥ㐹㌶㈵戴〶㤳㌲㥡ㄸ㐳㌴昹晣㄰户㜸ㄸ换ㅡ㈶摢搴㜰捦㉤戴愱㑤㙢㥢晢慣㔳㙥愵㔶慦㑡愵㡡ㄳ㔹慤㌴昲慥挰㤷扡〲ㄸ㜱㔳挶扥挴㥢㜲ち㐷㈹㉥㤹㐸敡摤敥㌶愶搰㕤〹㌹㡣ㄱ愹㍥〶㈰㌳摣㜲㉡㈰搶㜱㑦㠱昶攱晥收〵〶㜵㜹づ㈲慤愳㠸戲㙣ㅥ昷昱ㅡ㔱㘴挵㙤愹㘶昳摥扣㐷㥢㍤㔵㜴搲㡥㡡㜶〵㡥戰捥㐸攰ㄵち㌰㐶㝡攴づづ㤲扢ㄲ㐷㜷慦㍣慡ㅥ㜳㔷㠰ち㠵〱挱ㄸ㉦㑦㐱㌹散㉡ㄸ㠹〶户搶戴扡〵愳扦戴扣㡤㘹〰挱㌰㌰つ㕡戴㡣っ㥣㔹攴户㌷㜰㙥㐲慢㡣〸㘹㍡㤸捡ㄸ攵㈸ㅣ昶㐰ㅡ戸㠹〷改㘵て㑡㈸㍣愰㉥㠶㈵㜷ㄳ挷ㅤㅣ㠱㍣晦㥡戶挲㐵㌳挴昵ㄷ昷㘰㕢昱㜴戵㑡㜳ㄷ晥戹㕤㠱㔵㕣摤㠸捣搱〳㙤㤷戲搴㥡㘸摦摤搲㔶ㄱ㕦ㄶ㍣㌲㌷㜱搲っ㉢慢㑢攱㘶㜴㜱慢㔷㤲搰㝦〸㝦挴㤶㙦愷捤㥣㜷㜹ㄱ㜵㥤㝢㕦扡攴㝡㤷㕤㌵㉦㍤攰慤㍦㔰〸慥㔰昶㜳㤲愵摣扦昱㑦㈵㉤愷晦〰㈳敥㘴摡ㅣ愰改㈰攱㌸㉡㐵搲㘰っ昹っ㍡㠱敤摥戸㌵㐰㍡㌹搰㐶㈷㑡㄰散ㄱ㡡㝢昱〵㈳ㄴ昱㝤愰㤵挴ㄲㅤ挹戱攷㕦〵敢㡢敦愱㠴〸挷㜳㉣㐶昴㥢㤱换㐰㥤ㄲ攴昱ㄵて㕥〸昹晦挱㔲挲捤㕢戲搳㝦㠱㤹挵㜷摢㔱㜴㈳㔱昴㥤づㄴ〹㕥〳㔱晣㝢ㅦ㌲㐹搲ㄹ㥥㝤㑥㠱㜰慥㘹敦〰晡愲㕦昸晤ㅦㅥ㐰攷㘳攲㔰㌶ㅡ㐲㙤户攲戹㘱㈲昴㜵㤸〸っ摥㉢ㄳ攱㌴㌲㠲㔱晣挸㐴㠸㝤㈰ぢ㈸搸摥㐴㘰㙣㉦挳㄰㑣㠵㕡㔳㙥つ㥥挰慥㜱攸ㅦ㍢㠹㡢户㌲㐰㍣ㅦ㑡㉢㤸㠵㐷敡摡捥攲㐵搳㌷㥤㠳慡晣㠴㉦愱捣晣㘵摣攴㔶㕤搸攳晡㉤㙢㔴愷㉤㝣ㄵ㠹㤷㝤捦㥦戲戳晢敢挰㔴㤴㈲昷扤㈸㡡挲昳昰㤴〸㥥ㅢ㜲敦㍥昰昵ㄳ扦㝢昸昱㈹摥㔶㡢㘹㔵扦ㅤ昹㕥㐲昶戴㈷㄰搴㑤㕤ㄴ戹㥡ㅦ收㥣挶㈷㑡昶㕡㑤捥㤸扥戲㠲〲挳㐹戲ㄱ攱愵〸㌳㈲扥摤㘰㘲攲摥㐳㘴㘲㑥戴戹㍢搵㠷㑤捡㐵㌸㤱㥡戸昲改㈵㘱㐳搱㔵㤱昵㘸㙤敡摦㠴㉡㝡㡥ㄳ㘹戵ㄲ㜹敡㘴ㄲ攲ㅢ敤扡敥㈸㜵㕤㜴㤰㘱搸㍦㤱㔲㠸㍦㤰㐲搲〷ㄹ㕥〸㔰㔲敡㉣㌲晡ㅤ〰ㄹ㤱戵昶㄰㉦晤〱㝢㐲㐰㌶㉥晤昵昸ㄱぢ㜶ㄱ㔸㑣㝣昱扤㥥㘸㘹㡢㈶慡㠹愱㕡㘵搳㉣㈱愳づ㉦㉣㤸㑣㑡㤷㤱㐹㤲㝥〴戹ㅤ扢愳昸㤲㈱㈷ち扣㐵㡣慤㍢昴戵㤵㥣㝢摤㍡㙥㝥㐰捦ㄴ㤴挲㜰昷戳ㄸ〷㔲ㄵ愳㡢㥡㤶愲㈲挲攱㈸摢攸㌴㄰㔷㐱㘷戹〷㜱㉡㐵昰㡦㕦ち戱㝥扣㌹昴搵敤㌵搴㜱㙥㍦ㄶ挸ㅦ散慦ㅢ㌳ㄸㅢ㙦㈵挷㐰挲敥愸㔵㌱扡ㅥ㝥づ㕤戸攸㥣㌰㥡㔹昵㉣㡥攲㑦挲㔹㝤㕡㠷晥㘷昴㕡㜱搶㜹昶㘶ㄸ扢㐵晦扦つ〵摢敡㝦挱搸㥢㐲攴摢攳っㅦ㜴挶㑦戶つ搹㜰㐷攰搹㐶昰㐶ㅤ㡣つ㤵㘵挸㍢捡㉤攱攳搵愸㕡㐹㜰昸扤昲敤㔷㈳ㅡ㝤㘹摢づ㜴ㄵ㠰㡣つ改㕦㠵〸敡摡扦㔵㙥㈵愷摢挲㍢搰昱挰㘹扢攲㝢㠱㘷㠵㘳㑢〸晡㡥昱摢㌳ぢ㌶捦戴昸㑡扢㔰扢〵㍢㌱昸㉥昴㌹戳〰㠱㝤㐶㠶㉦㔴㉣㤲㤱㠵㥤㐵㌲昸ㅤ搲㐸㉡扣㐴敤㄰㕣㘵摤㕦㌷㙢昸㜴㜵〱扥捥㤰㐵扢㐲搹㐵ㅥ攷昶ㅢㅡ摣㍡摣搱㝡㉢晣㐱戲㌶㠱攰㤸㕡挲㍢摥挵㝤㙤摦㠳搶戶昱摡〲戶散捤攷㔶搲㥦〶㑥㜷昶㤶㔶㤲攱㍢昹㐵㜲挹㈸ㄳ攲搲晥ㄴ晥敥摣㐱换搱㐶㐱攷昱〷摤㜴㠴㡤搷攰㍥摢㐱昴晢〲扡㡡㘹〲晣っ㌳捥昰㐱搰换㐷㔶ㄴ㕦挴戲挸〰挸攷ちㄵ㠰敥㔴晤搴㔶㔴㍤㜲ㅦ㝢㈲〹㥥㌱㐸㡥㈵昱㜹㌴攴㜶㐵换〶㑢㜰搹㐲㥤㈵㤰㌷㤲ㅥ挸攷〴捦ㄲ㙡㈲㥦㐵㠷挶㐴㙣㤴㜶㥦挸㘷戶㥡㠸愰ㄵ愰ㄶ㥡ㅥ㝦㈴搱㈲㐶つ搵㠶㐳攰ㄲ㜸〰㈳㠹㌲ㄹ愶㝣愴搰㈹㐴㌱㠶敦ㄱ㐵㐸扦㠸晦㍥㍢昵昳㘷㤸晥㍡㈵㤴㐴㐴㔵敢㉡㈸ㄱ搵㉡㍥㤱㕥㠵㡦搲敥慢昸搸㔶慢ㄸ愱戰攴㑣㡣㄰㘰愸㑦㤴昱㐷慤慡㡥っ㌷㤴㍦㜱㠱〰扦㤶㔹㡣㤸㈸㔱㝤㉦㈳㠳扥摣㜹搵㙡〳㤹愴慦捥㡤挸昸捡㐷ㄹ㑡扣ㄱ㐹愷㑥㈱昲捡ㄶ㈲昵㔸㜴㘲㜷散慥㄰ㄲ㔸ㄲ㍦㥢敤㉡摢ぢ㍤㠶晡挵〷ㄳ挴㥣㍣㤹㝣㐲愵挵挱㈷㄰㐶㘴㥡㤲㤰戸㤱攲〳㐹攳㙦㝤扢改㍢㐵〵ㄲ愸㈷㙡㑣㠲㔳㡤摦㥦㌴㍥㠲捦戳㔴㥢ㅣ慦ㄲ㌰㍤㥢㌴㈶㘱慡挶㡦㈷㡤晦㜲攴㘰愳㜱㐲㠷搱挸㍡㠹㈴挳攸㔵挷㠰搴愷摡挳㘸慥㕢㔴愴〳㔶㔴㑣ㄱ慡㘲挸㌵愵㑡〷㜱㉢挴挷挷搲昳戸攴㠴扢㈰㤰戶搱晦㌳攱ㄴ㉥㍦捤㤹愱㠹㙦愱搷ㄱ㜵昶つ昵挴捥〵㙢挱㐷㐱扦㜵㉡挰攱慡扡慢㐸〴㜶㐱㍥摡摦㙤扣昳ㄹ㌶㘴㜳㍦㤲㘸㤹挶换㈴扤㘹ㄱㄵ㘱挹㡢昷㈶㤸捤㍤搶愴ㄹ攳㔱㈰〷㘲ㄲ㤰ㄹ攳㌱挰㈸㈲㜳㠰〵㈳攴㝦挵摣敦㘵挵晢〸ㅥ〷㈸〹㌲㍢改愰昰㝥㠰攱攴晦㔸㌱戶慥ㅣ㈷㥡㜸㌸㜹㔹㥡㡣㡣て戲挳㠷〰晡攰挷ㄵ㌱ㄱ㤶㡣て愳㈴晤㔲ちづ昵搲㡦戰攲愳〴ㅦ〳㈸改㥣散㡥㜷㡤㙢敡㔱㠵㝤ㅣ㕤挵㘳〴昸ㄹ㥦㠸㌳㝣搰戹て㙦散㙥㌴昳㑣㥣㝣攱㡦㤸㘷换愷晣昷攲搳晣㑤㉥扡て晦㘷ㄲ㕤㔹昸㜹敤つ扤㡤㐵㈶愰㜱慥㝥㙢搸散攷㌱づ搷搵っ愵㜰㐴㉡㤵愲㔶㄰挴㌷ㄷ㉣㍣扣㠱㙦㌹愶㉡㠴㈰つ愸ち㌷慥㤸㐲㠱昱㐹㌶㈵㡥㠹㈷攳㔳㝣㈲㙡搵㈶㝥㍡捥昰㐱㄰慦慡晢㠳㜱昷攴㠵挴戵慡戰摢㕥㐸晣慢㡡搵昴ぢ㥦攴㘰ち㔹挸戴㙡㈵㈲㑤搱搰攷㤱ㄹ敡ㅢ收摣ㅥ挰㑦摢㄰㤵ぢ搵ぢㄷ晥㌹㥣ㅦ扢㍥晦戶户っ㍥昹散捦㝥晦挴㉦摦㜹散㑦晦㝡敡愹㕦晥攱㠹㘷晥昵挳㤵㘳㍦㜹晡改ㅦ摦昷愵㘷㝥扦摦晡戲昶敤㝦捥㝦昹㤱挹㑢㡦㍣㘴㥤扢晤挴㈳㙦㝦昰晥挹挵慢挶晢晡晡晢㙦ㅢ晤改㜵慦ㅥ㜹散愱敦㡡ㅦ晤晡㕡㔷愸攵攲〵慤搳攰戲搵㌴扥㠰っ愶挱ㄹ扦愸搳攰㜲搵㐶慤挴ㅢ㌵㠳㠲㈲㥣ㅢ㥣㠰慡㌰㕢㉢〶晥〳㜶㕣戵㌳</t>
  </si>
  <si>
    <t>㜸〱敤㕣㝢㜸㕣㔵戵㥦㍤挹㥣捣㥥㈴捤㤴㔶ㅥ攵搱㐰ぢ㤵㍥㐲搲㠷㤴㐷㙤㕥㝤㠴愶捦愴慤〸ㄸ㈶㌳㘷㥡愱昳㘸㘷㈶㙤㠲〸〵ㄵ戰愲㘰㐱㤰㘷㑢㐵㐴㍥ㅥ㜲攵㉡愲〲㈲㕥攰㝥愰攸〵戹㕥慦㉦挴㡢㠸㥦攲㥢敢愷㜲㝦扦㜵捥㐹捥㥣㌹㤳搰㔸扥摢㍦㍣敤慣戳昶摡㙢慦扤搷摡晢散扤昶摡攷㈴愰〲㠱挰㥢戸㜸攷㔵㑤攴㤸㥥攱㐲搱捣㌴㜵攴搲㘹㌳㕥㑣攵戲㠵愶戶㝣㍥㌶摣㥤㉡ㄴ慢挰㘰昴愵㤰㕦〸昵ㄵ㔲ㄷ㥡攱扥ㅤ㘶扥〰愶㔰㈰㄰づ敢㈰昲戵晤㡢㡥㈴㔸㑡㔷ㄳ㠰㉢愰つ㠲ㅡ㠲㌰㠱昰㐷㠸搵〲搴搵〱昴㜶戴慦敤扦〰戵昷ㄴ㜳㜹㜳㙥攳㈶慢㡥㈵㉤㉤㑤㉤㑤昳㑦㥢晦慥愶收戹㡤ㅤ㠳改攲㘰摥㕣㤲㌵〷㡢昹㔸㝡㙥攳扡挱晥㜴㉡扥捡ㅣ敥捤㙤㌵戳㑢捣晥收〵晤戱㠵㡢㕢ㄶ㉥㕡㤴㍣敤戴挵㜵昵㤰扣愶愳㝤㕤摥㑣ㄶづ㤶捣㐹㤴戹戶愳扤㘹㡤㔹㍣㔸㌲ㅢ㈰ㄳ㈲㍢㜳㤹㔸㉡㝢㤰㠴㠶搸〷㡢㍡捤㜸㡡㥤㘵㥡昹㔴㜶㑢ㄳ㥡㕤㘲㘸愴㑥㙤㙡㉢ㄴ〶㌳摢搸敦ㅤ㘶㍡扤挱㑣㑡㈷㘵㍡ぢ挵㜵戱㝣愶㔰㤷愱晤捣扣㤹㡤㥢㠵㐹㤹㘵㐳㜱㌳㙤㌳ㄶ挲㤹㑤戱晣㥡㔸挶慣㈶搲㤰戱晡戰㉢㘱㘶㡢愹攲㜰㝤㘶㘳挱摣㄰换㙥㌱挹ㄲ捡慣ㄸ㑣㈵㔴㜵㌵晥〷慡㘶昹戵㑣㍡ち敤挹㜴っ挴昲㐵㐹戱ぢ㕢晣㜸㕤挳㐵戴㈸㘹ㄷ㠷㔴愳愷ㄴ晢慣㈷㤵㔹㘵收戳㘶㥡㤵戰㈷攷㜸㤸挴㐰㔶㍦㡣㔸捡㔱㠷扤愴㙡敤㠷㠵扡戰ㄶ㈳ち㌰愳㌷㥦㠲㥡㠳改㔸㝥敥敡㔴㜶㐹换摣敥搴㔶㌳㥤㌲ぢ挵㈵㡢收慥㡥つ㉤㘹㘹搶㤳挱愸て㘳㤱㈹挴㔶っ㕣㌸慦㘷㥢㘹㈶昴㔴㈶摦〱愰慡㝦㠹㘷搳㕤〳㥦㡦㘰㕦㉣搸搷ㅦ散㡢〷晢ㄲ挱㍥㌳搸㤷っ昶㙤〹昶つ〴晢㔲挱扥ぢ㠲㝤㕢挱攳㕣攱㥡㥡愰㝤扤晣捡扣㤹愷㕣搷扡攲昶搷搴㐷㡥愹㝤㜱㡥攲攳㈸㑦昳ㄱ㐰㑥昲戴㜸晥㈲㔷㤳ㄷ㥦㙡戵㜹㔱戳㍥ㄲ扣晡㈸〰㘳ㅡ挱愶㕣㝡㌰㘳敡愳㐹㍤〶㐰愹㥦愱挵㙣昵慣㘴㙥昰搳㝢摥搳戹扢敦摣敦㝣㈴晤挳㥢ㄴㅦ㝣愹敥㌸㈰戳扤搵㌵㌷扢敡㙢㘹㐱㤲㔶㥡摦摣摣慣愷㔳㜸㈳㠰㜱㍣㐱㌷㉡捣ㄶ昴〹愴捥〰㔰敡扦敤㉡㉦㥦摡㤸㝣攰㘷攷慤扡㘵挱㔱挹㉢扥晣㐶㤷攲㌴㈳㔵㥥〸攴㐴㑦㤵㈵㝤㘲㔵㠷㙡昵㐹㤴㍢ぢ挰㜸㈷㐰戴㈷㤷㉣敥㡣攵捤ㅥ㌳㍥㤸挷㄰搶㈷㌳㝦㌶㠰㔲㉦搸昵慥摤㜵昳㉦㙥㙦㥣搱㝥㐳换晢㕦㝤摦㉢㙦㝥㑡㜱㘶㤳㝡攷〲㤹改愹搷慤攸㐲㙢㌰㥣搶慣攷㔱㙣ㄳ㠰㜱ち㐰㜸攵㘰㈶㤵㘰㜵捤愴户〰㈸昵㉤扢扡摣㡡㘷慥㝣愱㜶摦㔹㥦慣㝤收㠱㌷摡㜶摣愰昸㜸㑡㜵ぢ㠰㜸㍢戲挵㕤摦㘲㕢㑦㜴攴㐲ち㕥〴㘰扣ぢ愰戶搷捣㙣㌳昳㌱㑥愷晡㔴㘶㉤〶㔰敡㐹扢捥散晦㕥晢摤て散扤愶昵戳摤攱〵㘷㥥ㅡ搹愸㌸㘵㑢㥤愷〳昱慡㌸摦搵㤷㡢㥡㙣ㅤ昵ㄹㄴ㝢㈶㠰戱㠴㘰戳㤹摡㌲㔰搴敦㈶㜵㈹㠰㔲㡦搹㤵捤ㅡ攸改扥攳摣扦㉤摦扤㝢摡㙤㡤戹挵㈷㠵戸㌴㉣昰㝢㌰扤捦晣㜲慣ㄵ昱㔸愱㘸㑦㐷散㠷㠳㍢㕢㡤㍦㔹㉤捦挷摦晥挹ち㤵ㅣ㤴挹㑡户搱晡敤〰㐶〷㐰㔵捦晣ㄶ摤㐹搲㌲〰愵ㅥ戶㍢攴㤱改㕤㍤㡦敦扦㜲敤搷昶晣敡愷晦昳挸㜷㝥慢㌸つ挹㝡扤㠲捣㉢〱㡣㉥㠰愹敢㜲㍢捤㝣㘳〷ㅣ〶㝢〱㘹㙣㙥搱㘷㤱㘷ㄵ㠰㔲て摡〲愳ㄷ㝤㜸㝦攱敢㐳慢慥慦扤晢敡攰ㄵ搱㌳敢㔶㈳㝢扤㍤㤳㜶收㘳㍢戱㌶㡤㉥㝢昳㥢㥡昹㙦晣昵ㅥ换㝤㜲㔱昲搴㘴㑢㑢㘲㔱㜳㙣㐱㉣挴㈹昶慤㉥㉣㥣户敢㤲㥢㔳搹㐴㙥愷慣㌴挷戴挷ち收㘸㕦捥戱昳摡㜳㠳搹㐴攱㘸晦捣㥥㘲慣㘸㑥昳收㡤ち㈹㉢搶㠳㜵搸㉣㐸㝤挷㜹㡢㙤㡡愵〷捤戶愱㤴㤵㝤慣㈷ㅢ慢㜰慥扦㜲敥昲扣戹㝤㈴户慣㐵㙤㜰敢㜶㠸散㌲㉤慤㉣慢㕤㡤ㅤ〳戹㠲㤹㤵收捤挹慣㑢挵户㥡昹ㅥ㤳㑥愱㤹㄰㔵摦挱㉣摢ㄵ㤸戳㌶ぢ㐵戱戸㈷㑥㜰㔳㤳换㠶㡡㘶㌶㘱㈶搰㕥㑣㌱挵攱摥㔸㝦摡㍣扣㠴挵慡ㄳㄹ㐷㤵㤰㤷攷攲㠳〵㡣愶㘲㍥㤷㉥捤㘹㑢散㠸挱晤㐸慣捥㈵㑣㜸て搵扣〲㉡㔰㔵愵㔴㘰戶摦㑣㐱戹㠵㈶改〸㔷ㄷ搳㤹㌸戲㜴搸㌵㙤㠰㜶搰㈲㙤㜲㑣〶㘷㡥㈳㑣攴㔲捣挹㤵ㄹ㕤㍡搱㠳㈶昷㍢㉢㜳㑢ㅢ㐷㝡敥敤㘵づ〶愷搸摡㉦摢〱ㄷ㙤㘵㉣㥢㐸㥢昹㌱晤㝦挵ㄶ改㌵〰愱〷昰㌴㔷戴ㅥ扤ぢ㌵愴㠶㐳㍢㔳㠹攲㠰㌱㈰戳㍤㘸搸㈳㠴挳慢㠹㜸㉦扤づㄴ扤㥥㘰〳㐰㈴ㄲ㌰㝡挸㘳㐴㜴慦㤵づ搱㕢㍡㜰攷㑦㜶㈱攲㙣㘲㘷㔰〸㘵戰㑡ㄴ慡慡晣戴㕣ㄹ㉢っㄴ㌹㍣挷捣愴㥢愷㌷ㄲ㙣〲〸搱㕤ㅢ搷户愴慦㔸㑤ㄷ扡㍥搳㘹㈶㘳搸戸挸搳慤㘲愱㡣攵ぢ㜷㥡㠵戸愶搳摣㠵㘷㘵挸〰㠶㠷扦㉥挳搱㙦づㄵ㍢㘳挵㔸㑤〶敥㌷㝡㐹㠳㘹㡥㤴戲㌰㤶慣ㄷ㥡㔳㍡㘲愷㈰㈱㉡愸㑢㑡慤㄰㉣㐹㜸㜰昰扣〴慡㙣㌸戶ㄲ㘸㍢搷ㅣ挳㍢搰㑢摤㘸㜸昷㠹ㄵ㘶戶㜷㜸ㅢ昶〶㘰てㅢ㘳㥡搲晢㜸㔱搸摡㜸晦挶㘲㉡㕤㘸㐲㑢㔷攴㜳㠳摢づ愶ㅣ捡搲㥢〱㥣㉢㜴ㄷ㐶昱㕢搷㠹晢攳㥡ㅤ散㥢扥扥㐰㤸搲㐸搱攲挱㜳戴㐲搸㥢戸挹愵捦挱㉤㌲㔶㕥㠸㕥晥㠱㙣㌹攸㐴搷㘵㘰愱摥扣㈹㥢愸戰㈴㘰敤晡捣收㕣㝥㙢㝦㉥户㤵攳㘹㤲愴ち〳愶㔹攴挶愴搶摥㠸挹㠶㑢愹慡慡㤲㍤㠵㙢〷挳㘱㙡昴〱搴户愵搳㡤㡥挴㠲㜱㍥㐸㔵搸㈲ㄹ㌱㈰㈷㤷㉤昳昳戰㡦挲㘶〷㕢昵㜹ㅢ㝡㔶捦摢搱摣搲摣㌴㤴㉥っ愹摢㘰づ敥〶昶㕤晢挷挸攱攱㡢摢㜷㥦㍢㝦晡攷敦㝥敥㌹㜵慢㥤㔱戶㉢攱〶㐳㜶㐶〹㈰敡㘶戰㜱㥡〱㕥㝡改㈴搲㝡ぢ挱〰〰㈶ぢ㑤昳㘳慥戸挰㑡㉡㙥㔲㌸㕦㘸敥㠷㜴ㅡ㐰㜱㥢㈲㥢慢っ㄰攷㔲㝢㈰㥦㠳㐰㍡㤲扢ㅡ㤱〴挲㐸慤㝡㍢愸ㄱ㍤㐶㥥攲收㠷㥤愹㘹㍣㝤㍥〱㑤愵慥㠴ㄸ㕦〳㕣㘱㘷㤴敤㤳愶愳㤸ㄸ攰㐲㤶晦㌰搸晣つ㜰ㄱ敢昸〰挱挵〰㉥〳散戲㤲慡ㄱ㜷㌱挰愵㐰昴㘵〰㡡㥢㈶㌱挰〷㠱㌸㤷扡〸㜵㡣ㄸ攰㜸㤰换つ㜰〵愸ㄱ㍤㐶㥥㥡〱づ㍦〳攴㉢ㄹ㘰扢㥤㔱戶㙢攳づ㑣っ㜰つ㄰㤵慢㘸㠰㍤挸搶搷ㄲ㕣〷攰㌲挰昵㔶㔲捤挲㕤っ㜰〳㤹㍥〵愰戸㝢ㄳ〳摣〸挴戹㔴搲㙤〰㙥晢捡つ㜰㉢愸ㄱ㍤㐶㥥㥡つづ㍦〳㥣㕢挹〰攷搸ㄹ㘵摢挷㜹㤰㈴〶戸ㄳ㠸㍡扢愲〱敥㐲戶晥ㅣ挱摤〰㉥〳摣㘳㈵㔵ㄳ敥㘲㠰㝢挹㜴ㅦ㠰攲㝥㔲っ㜰㍦㄰攷㔲敢摣〶攰〶戴摣〰㕦〰㌵愲挷挸㔳㉤攰昰㌳挰昲㑡〶㔸㘶㘷㤴㙤㘸ㄷ㐲㤲ㄸ攰慢㐰㔴㐷㐵〳㍣㠲㙣晤㈸挱㘳〰㉥〳㍣㙥㈵搵㈲摣挵〰摦〰愲㥦〰㔰摣摣㡡〱扥〹挴戹搴改㙥〳㜰㐳㕣㙥㠰愷㐱㡤攸㌱昲ㄴ户捣㝥〶㘸慥㘴㠰㔳散㡣戲摤㌵户捡㘲㠰敦〲㔱昳㉡ㅡ攰㜹㘴敢ㄷ〸扥〷攰㌲挰㝦㕡㐹挵敤戶ㄸ攰晢㘴晡㉦〰挵つ户ㄸ攰〷㐰㥣㑢捤㜴ㅢ㠰晢昳㜲〳晣ㄸ搴㠸ㅥ㈳㑦㉤〵㠷㥦〱愶㔵㌲挰㔱㜶㐶搹㡥扦つ㤲挶搸戸㤵㙣戲愹㑣挹挶慤㉥戹㍣㤵㉥㥡㜹昱捤ㅢ㤲戸㔹㌱㑦换㔷攷㝥㈴ㅦ㡢㕢搱挴愹挹づ㙣㐹㄰㘴㉤づ㡦㙥搲捡戶㐴搶㡥攱㥦ㅢ扦㐳㙥攳㈷摢扥㤲捤摦ㄸㅢ㉢っㅡ捦搶㙦㙣㘶搷㈰慡挷㄰昳㜵搳㘴㐸㌵㐱戲㘷㤰㠱摦敢㔳㑡㈴㜹㠴摦㍤〸㈹扤戹昲㠶㤰㠳扤㝣㤰戲㔰挵捤搷㙡㘴晥㜳敢敡㍤扡戲戶慥扦㠰㙤昴慢〴扦㈴㜸㡤攰㔷〰㙡㡡㍤捤搲愷攲敦〹散ㅢ㝦愶㤸晤㙢㠲摦㄰扣づ攰㥡㘶㝦㠷愴昱㝢㠰〶㈷昲搸㘸つ戱㐸㐰戵㠳㉣㔳敦ㅦ㠰攸㍦〲搴晤〹㘰捤㑡㌳㡤㌰挸挱㍡㝥ち㌱㕣㌷昶挶つ攳㠷敤㌸㍣搳㌳㥣㡤て攴㜳㔹ㅣ摡㜱㍦搹ㄶ挷昹㑤㐱挵㡣㑣㜷慥㘳戰㘸㘴㔶愶㜰慢换㙣㌰户㤹戱㘲〷挲㕣搸慣㜶㈳㥡㉡㕢搱慥挴搰晦攷㔶㌵挰㜸〲㈲㠸愳扢㔵攵㝤㝡慤㑤愳㙤摥愶捥ㅣ捥〲㑤㌹戶愴搹つ〳㘱㠷㐳㜰㉦ㅡ搰㝦㐶敢昶晥昶敥㌳㑥扣昵晥㌷敤晢㈵ㄸ㠹㜲㘹㐶㘵换㔷攲扦㠰ㅡㄹ㉢㑦㌱㝥㍢戲ㄲㅢ㙦㈲㔵㠵㘱㘰㙤㐹摥晣㝢㠵㉤挹摦敤㡣戲㜰㉦愳扣㕣㤱㜵ㄵ散慦㜹㐶慣㐳〴〶㐱つ㠰㝡〳㐵戹㑤戹ㅥ㕣晣㡤㍥㍢㥡㍣ㄱ㠲㕡〰搷戳㔳㑦ㅡ㥦ㅤ㍣㉢㉢㜱㤳㘷愵㠱挴㈸㠰㍡ぢ㈴㡥敤㠰㥥㡣㘴㐵〳㜵㤱愳〷㠰昶㈲㍢㉦㍤ㄵ㐵㈲㝡㡣㍣挵㜸昴㠸㠱㌴㑢㕡挶昹㜹㈵攳扣㙣㘷㜸㐳搷愱㌵㈸㝢〰㈱挷㕡㔶㤵摣㤴㌲㜷㌲㐶㌲㈹㠹ㄳ搱㡥挱㐲㌱㈷〱㥤晡㘴㘷㙥㑤慥搸㤹㉡㙣㑢挷㠶愷㈴㙤㘴昳㠰㤹㐵戸㌵㡦愸慢㠷㤶摢戶つ〷㠶挹㥥摣㘰㍥㙥㜶㜵ㅥち攱㔸攸㠷敥㤳㐸㙣㔰攱㥡㔸㠴ㄱ㡦扡挲㘸挱ㄵ〸㌱㉥攸つㄴ戹㔶搳㔱挷㉤ち挶㠶㔱㡢昶愶㡡㘹戳㌶㈹昹㠲㠷㤳戰㈲㘲搸㠹㥡㘴敦〰〲㈸㥤昵挹ㄵ昹㔴㈲㥤捡㥡散っ㌸㠳㍣㘶敥㌶户㈰㕥扤㉥㔷㐸昱〸扣㍥搹㥢㡦㘵ぢ摢ㄸ㝡㡢てㅦ㔶㤲㤲㠹㌱㤴㙣㑦㘵ぢ愸㐶㝡㤱㜸㐳戲㘷㈰户ㄳ㙦㑦っ㘶戲㉢㘲摢ち㠷㐴慦攰㠹戰㉦改ㅡㄵ㔴挱愰ち〷挳ㄳ敤ㅦ攳㔸㐸㍣㘲昴㙣戳ㄱ㘳戵㤸㑦昵て搲㘸㔲搳㝣挰㙡〲改挷㐰㘸㍤戰㌱㥣㈲扡㐶昶㐹〲愳攴㙣㙦挹搹㥤㙦挰㜶攴戵ㄴ扡㐳晡㌸ㄴ慡㥢づ㜰搶㡡㡤㕤愳攷㐷晦搰㍢㈳愱つ㤰散㕤㙡扣愳㙦㈴㕣捦㈹㘵㤲㌵㡣㐸攳愸挲搳㠹搱挰㤴㜷㘸㐶㤲挲挳㔱㍡㘹ㄴ㕤㡥㠸㙦㕤戲㍢搶㙦愶攱㔴㘴㘲挵㐹㔶㠲づ㘲㈶㤶㉥搸㜹ㅤ戹㑣㈶挶㘱挷㈱摢ㄳ㡦愵捤㜰戲㙤戰㤸挳敢〶㍡〹㈰㘳搳㈶挵㠶㐰㡡つ〹愹㉥戹㠱〷㔸㠲㔳㔶㙥㑢っ攷摡〳㤹㔴㍣捣〴て㤹づ㠹昱㡡㌹㐴㤶㝣ㄸ㤴㤷㌳㥦㜸㕤ㅤ㙢搱㐷㜷㌷挱昱愲改搸晤ㄸ搵㐱㘵攰㥦㥡攰昹〶㘶ㅦ㔹㔴昴昱㤰ㄶ㠲ㅦ㈸搳㤱㌴攴㜵攷㕤愹搷㉦㐱㥥㑣㔰慡㤷っ昸改ㄳ〰㠹昰㔷扤ㄱ㘰捣攰㜷つㄸ㈲摤戹㔸㘲㌹戶愳戹㝣㡤晤㡥㔳ㄸ㕤换改㈶ㅦ攵㜱㐴〷㑥戸㜰㜲戶㈳㤵㌰昳㘱ㄲ㝡攰扥㔵昳㈰挳戰晡㤰戶〹㠴㐲戵㘱扦扡扡ㅣ㔹㌳敤㈰慦晢㥤慥慥㌲昹扦㕡扦㤸㝢㜸愸㈵换搴っ攸愱㘷㔲愷㑤㈰㔲ㅦて挳㠹㘴㌸〹㈰挴㤰扡户㙦㑡㑦〶㜰㝥愰挱㔴㉤㙦〷昱捣㈲㡣昸扥ㅣ㜶㠴㐴㤱㕡搷㈱㠵㘱㥤㑦㠴㥤㔷㡥㡣ㅥ㡣㜲㌳ㄱ戱收㔸㍡慦昴〴㠳挱㙡㜴戵攱㡤ㄳ㤴㔵ぢ㘱㤹ㅥ㔳㑥㉦搴㈴㌴挱㤸㠵挲㤳昹戰㐰㝥摦攸㝢㌷㕥㌷㈲ㄲ搱㈷㠳㌳㄰㔱っ攴㍢敡㜳㔴摡昶㤹㡤㕣㍤〷㐰㈵㐰愴㈳攰㕡戶ㄴ㈳搴㕣扡〲挶㕣戰ㅣ挸㔴愹戶愰ㄴ愷㑢㍤㡦挲〷㠰㜱ㄶㅡㄹ㤵愷㠰㍡晥愸扣㠰㈵昰搳捤ㄴ㘲㈷搴㔶㈰㡥㉡㐰ㅤ㔵㕡挰愰攷㤳㤱㤱㜲ㅦ㠶〵㘴㔸㐸㠶っㄸ搸摤挶㈲愴㈶㌹㘶戴摦〴昲戱攱愹㘰㠳つ户扢攴扡㙣戸㤸㜲㑦愳㕣挶扢扤㌶㘴㤰摢戲攱改㘰㌹㈰ㅢ㜲ぢ㈷㌶㍣㠳挲ㄹ㈳㉦戱攱ㄲ㔰挷户攱㉥ㄴ〳㘳㐰扦㥢㐲散㠴扡ㄴ㠸㡦㠹㤶㠲㐱户㤲昱㌲㝦㠶㌶㌲戴㤳㠱昱㜷戱㘱〷㔲㈳㌶戴㕦㙤昲戱攱㌲戰挱㠶㔷戸攴扡㙣戸㥣㜲㔷㔰敥㌵㘰昰摡㜰て㘸㤶つ㔷㠲攵㠰㙣㜸㉤㡡㡡つ扢㈸晣㍡愴㑡㙣戸ち搴昱㙤挸晤〰ㄸ〳扡㥢㐲散㠴扡〱㠸㡦つ㔷㠳㐱慦㈱㈳攳昵㍥っ㙢挹戰㡥っっ攱㡢つ搷㈳㜵愴㌳づ换㕥搸昲戱㘶てち挰㥡户扡㙡㜰㔹戳㤷㌵㙣㘴つ㡣扦㝢慤挹愰扢㘵捤㑤㘰㌹㈰㙢㝥づ㐵挵㥡㥢㈹㥣㌱晢ㄲ㙢㥥つ敡昸搶㘴㙣ㅦ㡣〱晤㕥ち戱ㄳ敡㕥㈰㍥挶㍡〷っ晡㕣㌲摥攷捦㜰ㅥㄹ摥㐷㠶晢挱㈰搶散㐳㉡敡㔸㜳攴㍤㌴ㅦ㉢挶挰〸㉢㝥挱㈵搹㘵挵㝥㑡㡥㔳㌲㠳昸㕥㉢㌲㜲㙦㔹㌱〱㤶〳戲攲愳㈸㉡㔶㌴㈹晣㌱愴㑡慣戸〵搴昱慤昸㌸㡡㠱ㄱ㠷㠷ㄴ㘲㈷ㄴ㑦〹㝣慣㤸〲㠳扥㠰㡣㑦昸㌳㙣㈵㐳㥡っ㍣㔴㄰㉢㘶㤰㥡攲㔸搱晤㜲㥤㡦㈱㜳攰㠵㈱㥦㜶〹㜷ㄹ㜲ㅢ㠵㙦愷昰敦㠲挱㙢挸攷㐱戳っ㤹〷换〱ㄹ昲〵ㄴㄵ㐳ㄶ㈸晣㝢㐸㤵ㄸ㜲㄰搴昱つ挹㠳〶㌰〶昴づち戱ㄳ㡡愷つ㍥㠶摣〹〶㍤㐴㐶㥥㐴昸㌰っ㤳攱㐲㌲昰㜰㐲っ昹㝥愴㐶㈶㐸晢㥤㐱ㅦㅢ㝥〰㙣戰攱㡦㕤㜲㕤㌶扣㤸㜲改慦㠵ㄸ晤ㅢ挳㥢㐷㤰挴ㄵ㈳㥥〴㘶㈳戹㌱㥢㉡挲搱㘶㘷㉥㑦ㄵ攱㌲搴㈵〱㠰㑡㌰㜷㥡㌸攰慥㐲㜳㐶㌶昷搳换戳㑡㜶晢挷㤵攷扢户晦㌳㝤戲慤挰㠰㉢ㅥ㌰ㅥ㤳〴〸㝣摡㜸㈸㐵っ㤴ㄵ摣戳㠳〶敡挴捡愱㜰㤷摤戹攱晢〷攲ぢ挶㉥づ㤸㠰扥ㄴ户㉡㡥㕣㌸㝢㤷〱㘷扣攱㔵㘴㡣㍤㐶㕣㐷〳㜴㤴㈳㡣㌹㔸戴㝡晢散愹㉢㕢㠰挷ㅥ戱㔳搸㡦㑤戲搱戵㠳挵㤲㥣搸搰ㄴ㍢〷㙦㕣慣捤㘲ㄷㅤ㡦攵ㄳ㠷挸ㄶっ扡㔹搱〲搹㑤㑤㌰㤲〳㈱扣㕣ㅢ㈷挴收㍥㘸摢㥡㌱昸〳㌹㔹㘹〰㝦㍤捤㍤㜲攰ㄲ㘶㙡戵ㄹ换㑡㉦昴ㄴㄳ㥤收づ〹慢慤㌳ㄱㄳ挳㜷〷㘹㜳㡡ㄴㄸ㐹捡㜶㐳㈷摢晡ぢ〸搱ㄴ戹昷戶㌱㜹搲㜵㜲㠳㠹㔷㔹昰㝡㈴戶捡㌶戶㉥㕥挴㌹攲㠸〰扥晡㜸攸昴㄰㉣㔲㙤昷㤲㤲㝥㌲挶ㄸ扣愵㑡昰㈱㥡㘰慦愲晦㤲㜲晤㝡愹扡改㐶㕥㥦㕢ㅡ㜰㄰㍢㜰昷ㅡ挴㡦ㄱ昱挱㘴敢㍥〶攳㤳㌴挵㌹㥤戵愶㌸㤹扤敡ㅣ㥡扣㍣挹㄰㕥扥㠸昷㠳昹㡥㜷〳ㅦ㥤㌴昶捤挵ㄴ㈲㈰改攱㐹挹慥㙣㍣㍤㤸㌰㈵㝣攲㑣摡ㄲ㐵㌹㈴晡㑢㍥慦戲晡㙡っ扢搸㐶改挲㌷㔶捥晢愲ㄳ㡦愳敡て愱愷㈴㤸〱ㄹㄱ㝤戹晤摣昱挴敢㠰捦ㅣ㈳㈸㜴搸攸㠹戹㝣挹㠳愹慤㡣挴㌹㡤〷㐷㈳挷㤶昲挴戹搸扡㜳摤㌹挶㘱㕤愴㤵㈹㡢㜴㐸昴ㄳ昴戴㈶㍥挳㐰㄰㘹㠲㑦〸㠵㘰搶㤳㕢攰昵㑢散晢㔲慥㌱㔸㘵搴慦㐱戰㍣户㉢搰㈷〶㕥戵挶戸ㄶㅦ㙡㍥㜲㠲〴㌶㈷㑦ㅥ挵㔱扢ㄲ㡣敡㜵愴㉣㐷捤敡㔶扤ㅢ搴昱ㅤ戵摦愱ㄸㄸ〳晡愳ㄴ㘲㈷搴ㅦ㠰昸昸㘱㔷㠱㐱㝦㡣㡣㝦昴㘷昸㌸ㄹ慥〶〸晤ㄹっ摥昹愶攲㐹ㅣ㔶摡㐰㈸挳昸㑤㌸挳㌸ㄶ㥥㔶〳慦戸攲愴ㄱ戱㌰愳㌶晣㈷攴敢㙢㈰昶搹㘷㥥㔹〲㍣愰㜸搴攵㌴搰攵搰㝤㠲昵敦〱㔰㔵〰㜴敡㡣㙢㠱㠰㜸ㅤ㙦捡㕡搰㍦〹㥣愶收㘳挷㐵摤戹㑡㤷愲敢㙤慥㄰敥㕣㡥㘸㥤昱愶㌶捣戳㠱〰愷户㠰扥〱搸攸昳㜵㈳㔲慣戲〶㜷㍥㘳搶㔵㜹ㄴ昰㜸㑣㐶㠱㥣㔶㐹摤摥敥㡦㠰㐵扡晦㘶㈰慡ㄶ愰愴晢㙦〵㘱晣敥慦㘷㔹㌴㐶摦㘶㈳㑣愸〶㐰挷扡㙣愹ㅤ搷摡ぢ戲摥㐷挶愸㍦挳敤㘴搸㑦㠶挹〰ㅣ〲晡搳㐰㐶㝡㙤㉡ㄲ㡥㕣㔷慦摤〱戲晥っ㠰㍡㡥㠰挵敥戴ㄱㄹㄹ挷㈳攱つ㈲㤶〵㜸㐵㕥㤲愱摥㥥攲㜰ㅡ攱㜵愲っ㉡㕡ㄸ㠷ㄵ摣㉥搰㄰敡捣攵搱昵搵摥搷㈴㐶捡慥㐶ぢ㙡愷㝡摥晦㤷㘲捣㤹㡥搶㠴捥挶戱㕦挵昲搴㘰昴㘵㘰㤶攱㘵摣〵晡搴搵愹㜸㍥㔷挰搷㘳㡤㍤㌸㍥㙡攴昷ㄴ〸〸㌶户㠵㌶㐳愲㙦㥤㔴慣㍡换て㈳㜷昰晤攲挸搶㙣㙥㘷㔶㕡ㄳ㉡昰戳ㄲ搶愶㙢㙡㔸つ㈷㘲戹㘶挰㡡搱ㄳ㤰挳挲晡㙥㈰昵㔵搱ㄹ攴挴ㄵ㥤改㈰㈷㍡挸㐹㌶ㄲ㘲㘰昳慤〶㑥㈹㕢昵慢戸㑡㈸戳扡愶愶捣㐱㉦ぢ戸㡥扣晤㙤ㄸ摣㐲㠵㌶㐲㘵慦㔷敦㕦㠸捤ㅢ戵㈸ぢ㌳昸慥敦〱㕤摦ぢ㄰㠹捥〶攴㘰㌱敥〳㌲戹愳扤慦昴ㄳ㔳攳㝥㤰敢㐰㤶㈵㘷〳㍥晡㌰㍥て捡㈴㔰㕣〷㑣搱㌹戶ㄴ晤〰㄰昹〸㔳㍥挷㔴昳㤰挴晦㠰㝥搰㐶㔸㤵㍡〵〹㡥㑤戵ち㡡㜰㐴㠰ㄸ搰散㘶昶愸敡〲㠵扤㕡摡㉢捤挸㤶㕥㜹〸〸㝡愵㐵搸搱㉢㡣戲昲㡡㌲愴㉡挸㐲ㅢ㔱っ㤵戲㘷搴ち㠸愳搵㐴晢㠷㐱搱㕦〱㠸㐴ㄹ㉤㘵㤳㌴戵搷搴㔵㔳扤㈸〳愸㐲㝦㤴愴愳挸㜱㈴㠰㍡〳㐹晣て攸挷㙤㐴昴㘱散㔳昴㔹㠲㉡捡昵㌹〳搴㜲㝤摥㡤㐲愲捦扦〱㠱㍥㑢㜱攳ㄵ㙤㜵㤰㌶〷㘹户ㄱ戵っ㠸攸㜳㥡㕢㥦愷㐰搵㑦〳㐴愲换〱晤昴㘱㌰㔳攸捦㤲户ㄱ搵挸㘷愰慡ぢ㐹晣て攸攷㙣㐴昴㔹㠵㠴攸㜳㡡慦㍥昳㝣昵㘱㌴㔲昴㜹ㅥ〸昴㔹㡤ㅢ慦㈸愳㡦㠲慣㜵㤰㜵㌶愲ㄸ㌸ㄴ㝤收戸昵昹ㅥ愸晡㐵㠰㐸戴ㄷ搰㑦ㅦ㠶ㄳ㠵晥〳昲捥㠲㜸昹搰㔴㙤㐶ㄲ晦〳晡㐷㌶㈲晡㌰ㄲ㈸晡ㅣ敦慢捦㜴㕦㝤ㄸてㄴ㝤㕥〲〲㝤捥挱㡤㔷㤴昱㍦㐱ㄸ散ㄳ攴㝤㌶愲㘲㐰㐴㥦㘳摤晡扣っ慡晥㌹㐰㈴摡て攸愷㑦摣愱扦㑡摥㈶㐸㤵㉦㔸ㄵ㈷㈹晣挷ㅢ㔵㌶㈲晡㌰㈶㈷晡㑣昱搵㘷戲慦㍥〳㈸㈴晡扣づ〴晡愴㜰攳ㄵ扤挰㐱戶㍡㐸摡㐶㔴づ㠸攸搳攰搶攷㜷愰敡摦〳㐴愲摢〰晤昴搹敥搰晦㑣摥㐵愸㐶㍥㤰㔵〵㈴昱㍦愰晦㘲㈳愲て㐳㘳愲㑦挸㔷㥦㉡㕦㝤ㄸ㈰ㄳ㝤晥づ〴晡散挴㡤㔷㤴〱㌱㐱ㄸ晤ㄲ㠴ㄱ㌰㕥㡡㔱㉤搱㐷戹昵攱㥣愸ㄵ㐰㈴㝡㌱ㄸ晣昴戹挴愱搳㌳㤰㡦㙥攵昳摢搰愵愰㝢㘷㘲搷㘱戶㉢扥〲㠷㉣㄰㜵〵扤㘴㑥㥦㥣㕣㍦ㄸ㑢攳扢攴戵搸㜸ㄵ㐹㍡ㄴ摣昵㙡㙢晢㍢敥㜲㈶㉡㥣㜳ㅥ㔷ㄵ慦つ㑡㔷㈳㕢㌷昹㠰㘹㘲捥㝦㈴昴挶摦挶㕢昳㥣㕡搰㈵㥥㌵㡦㍤ㅡ搱晣㔳ㅡ㜴㈵㉦〳〳㜹㜴〴〴㈲昲晢愰㐳慤〵搵戹㐲ㅦ〲昵慤敦㉣㈹㘸ち㍣っ晢慦㝣昰散㝦㑥㥡㝦攳挳敦㈸戹昴㔵㡢㍡戶攵㜲扦㌶愸㉢ㅤ敡㈴扢扤昲捣散〶㔵㥥㤹摦挲㌰捥㥡㘳昰㉦㠴㔴㜴㤵搴㙦挰㕡扥㄰㝤ㄴ㤲攴㐱㍡っ㠵昱㈰㕤㠵㌴慦攸挷ㅣ㠴扢ㄳ愱㕣㙤㈳つ搷〰攱昲㙣㔸ㄹ〷て㐶㍦〱挹㝥㑦㈰㌷㈷㐲㍦ㅣ慤㤴㑦慣㜵ㅢ慡㔵搷㠱捥愷㌰愲㕥㠱㜶ㅣ㈵㔶㙦㑦〳ㅢ㝢㥢㝢ㄶ晣て攸愳㐱㈰㈲㍦敥㔱㠴敡敥㙤㜵〳㐸散㜱㝤㉣㜹戹昵㈸攷戹搹愱㑥户攵㐹㙦㜰搳㈰扤昱ㄳ㔷㙦㘸昹㝢㉤昴㘸㝥攴㙢昸摢㔰㐸っ㍦〳愲㘰昸扤慣つ㔷㜴㥦㠳摣敥㈰晢㙤愴㠱摢㠲户挷昰㜷㐰戲㥦攱㍦攳搰㘷愱㤵昲㙤扡㕥挱㐶摥〹扡戴㝥戶戴㍥㐴㘷昹㡣捡愱㘶㤷户㌸〷〱㤹㤲㉦㤸㤷攱㡢攴㘱㐸〹㔴攱㍤っ敢敤㠵敡攰改ㄳ㤳挵㐹愹ㅥ愲昸ぢ扤〰扢晦〳㜲愰㤱㙢㈶愱挴改昸改戹㘸㙡挳㍤挸攴攸昷㍣〱慦㈳ㅥ㈱㔷慢㜵ぢ摢昷愸㝤㥦摡摡㜰慦㔳昲㍣㜵晣㥥戶搰㑦㉥昱扥㡣㘹㤵㜴㈴㑤戵㑢捥㙣㔵㜴慥摦㠱㕣敦㐷㜱捦㐱㑤摦㡦攲扥㙤㘷㜸扦ち㡣㍥〸㐹搲㜹昳愵昳ㄴ㝤㙡㜶愰㝡ㄶ㈵㘸㌵㔱㜴㈱ㄵ愵户㍣㌱㐵扦攲㤴ㅣ㕢搱搳㉣〵ㅦ摢㘸摦晢㕢ㄵ扤㙥㍦㐵㥦慡愴攸㤳㜶㠶昷敢扦攸攳㤰㈴㡡㥥㙥㈹㑡㘷㕢ㄴ晤愶㕢搱㌳愹㈸摤攸㠹㈹晡戴㔳㜲㙣㐵㔳㤶㠲捤㥦戰敥慤㝢㕢ㄵ摤㜱㍦㐵ㅦ慢愴攸愳㜶㠶昷㉢扦攸㜳㤰㈴㡡戶㕢㡡搲ぢㄷ㐵扦收㔶戴㤳㡡搲扦㥥㤸愲㉦㍡㈵挷㔶搴ㄹ扡㕤㤶愲㠱戳㕢ㄵ晤㜴㍦㐵ㅦ慡愴攸㤷散っ敦搷㝣搱ㅦ㐱㤲㈸㝡㤶愵攸㑢㐸㡢愲晦敡㔶戴㥢㡡搲昱㥥㤸愲昴搶愵攴搸㡡〶慣㙢搷㜲㑢搱㕤㥢㕡搵慢㈸改愷攸攷㉢㈹㝡扦㥤攱晤㙡㉦㑡㤷㕦ㄴ摤㘰㈹㑡扦㕤ㄴ扤搷慤㘸㉦ㄵ愵㐷㍥㌱㐵改挶扦〵㐵㘷摡㍤搹㙢摤ㅦ挳㌳㑡捦摥㑦搱扢㉡㈹晡㔹㍢挳晢㜵㕥㤴㝢〱㔱昴扤㤶愲㜴攸㐵搱捦戸ㄵ㍤㤷㡡搲㔵㥦㤸愲昴敦摦㠲愲〱㕢搱挳敤晢〹慤㡡㉥扦㥦愲晢㉡㈹扡搷捥昰㝥㠵愷攸㠱㐲户㠰敥〷挲戵㤶扦㈸摤㔰㔱㍦づ〴㙥㠰攳㤲㈸昱〹挹㍥㐲㈱㍢扤㐰㘱㌷㠵㕤搱㙢ㄳ㙢摤攴戶搶ㄶ㔰ㄵ㕤愵搱㤶㌳捡愲㘳〰敡㤳㤵㕡㝥㥤㥤㔱昶挵〲扤㈹㘹㜹〶挸㐸换改㔲㐹㔳戲㐰敡慢㤴戸㑤㘵つ愶愳㈴㕣摢㉣㉥㝡㍢搲攰慢摤つ捥㠳慡攸㘲昸㌵㜸㜷愵〶㝦挴捥㈸晢㡡㠰㑥挹㜸㕦ㄱ戸晥㔶っ㡦㐱㐳㐹㐶㍤㙢㤳ㄶ㤹㝥㠴ㅣ㌷愷㈵㘴㔸㠷ㄷ㝥昳昸㙢㉤摤㜸户ㅤ慦昹攲晢㝣㍢㑥㠶㜷摥ㄹ㝦㜷㕥㈹搵㤲㘲㘱㈳戹㌶㡦㜷㑣㙢㤲㕤〵ㅣ愸㈶挲昸㙢ㄳ㐵㝣㐴㤹㍤ㄴ㜶㜸〸攲㔶挳㐰戸慣昷㠰㝤攳愷っ㡣㝡㑦㈲㕣㝢摢㔱㝢㌸㠷㙡㐱扥㈷㍣戱晤㥤㌱㠴收戸摦戶㐹戸摥㝥慦㔶㔷愰㥢慤㡤换慥〰㠷㌱慥㈰㕥㙣㐱ㄹ㝤㍥ㄳㅣ㥡〰ㄱ㝤ㄱ㐹㝣㥤㐵㐰㈰㐴㔷捤慢ㅣ㈳摡换㐱て㜸晥㤴㑡㙤㉤㌵㜶㉥㐵捦㠸愳挸戸ㄸ愰㜲搳㉥昵㙤摡㉥㤴昱㌴敤㌲㤲㐶㥢愶攸㕣戱㜹捥愵攸愱㐸㠵ㅦ〲㔲戹挲昷晢㔶㜸㌹捡㜸㉡扣㤲㈴㔷㠵㜴㜲㑡㉡愴愷㈰ㄵ敥〶㔲戹挲㐱摦ち慦愲昴昳搹昸ㄱ攳㝦㥣㈴㔷㠵㜴㌶㑡㉡㍣ぢ〴愹昰ㅡ㈰㤵㉢捣昹㔶戸㠷搲㑢㉢扣㡥㈴㔷㠵摤㐸㤷㔴戸〱〴愹昰㝡㈰㤵㉢㑣昹㔶昸㈹㑡㉦慤昰㈶㤲㕣ㄵ㜲昱㉤愹昰扤㈰㐸㠵户〰愹㕣㘱摣户挲摢㈸扤戴挲㝤㈴戹㉡攴㈲攸慥㌰捡㤵㐴㈶搷晤攴晣㌴挱ㅤ〰ㄱ挵挵㐴㘶搹㜳㔰ㄷ㍤晡挹攸慡㜰戰㑡㜱搹㤰㈶摥〹㘴昴㍢㑢㌹㈳㈹〴搵搹㑥搳㕥㥢㝦搴攸愳㜶ㄷ㜸攵慢㉥㉥愳搶愳㜶㌷㐹慥愶㜱挵㘱搳㝡㙦㝣戸昵㙦ぢ捥㙢㡢㜲愹㤰愶摤㐳捥㝢〹敥〳㠸㈸慥ㄶ搲戴昵㥥愶㜱㠱㘰搳㌴㥢ㄶ㔴㙢㝤㥢昲㉦㘴㘰换㐶㥢昲㈰㐹慥愶攴㤱㜶㌷㈵挴㤹攲㉤㑦㘵ㅣ捦ㄳ㡣攲㝣ㄱ昵㈸捥㐱戲㔶㝥挹㐶㤸㔰㥣ㄱ搸っ晤㄰愹㥣っ㠴攷换㌶㈲㍣㝣㠸㠵攷㘱㔲昹晣ち捦㔷摣㍣㔷㌹㍣㕦㈵㤵㡦㥣昰㝣捤捤挳㐷㐵攴㍣㐲㉡㥦ㄲ攱㜹搴捤挳搱㉤㍣㡦㤱㝡㤳挳昳㜵㌷て〷愴昰㍣㑥㉡挷愲挸昹㠶㥢㠷攳㑥㍡昳㑣扢㌳昹㈷ㄲ挲㐱㐳㜱㉣㑡挶ㄹ㜶〶て愰挳㜸挵㡣攳㔳㌲㑥户㌳㤶㈲㐳㍦㐹愱ㅣ㘶㔲攱㔳㑣㜱㠴㐹㠵㑦摢〸ㄳ㡡愳㐹㡡扦换㔳㈱㐷㤸㘴㉣昲㔴挸㔱㈷ㄹぢ摤ㄵ㍥㑢愱ㅣ㑣㔲攱户㤸攲㌸㤲ち扦㙤㈳㔲愱㜴㉡㥢攸戸㘱挰〳㔱㜶慥㡣敥敦〰㠱敦㈳摤㕡挶挵敥ㄵ慥晦戰戸ㅥ挶㑤㙡㈸㤱挵づㄶ慥ㄷ㉣㉥改摡㌲㔹散㘲攱㝡搱攲㤲捥㉤攳㘲㈷ぢ搷昷㉤㉥改摥㌲㉥㜶戳㜰晤挰攲㤲づ㉥攳㘲㐷ぢ搷て㠵慢㠱㝤挴㤷㐸㠳㐳㉡㝥㝥攲晣昳摦㘸愸㙥㥣㔶晤㥥搶扡ㅢ㝦昲敦㉦敤㜹晥摣㈵慦晣昵㤶㕢㥥㝦㜹捦㌳㝦晤㙡晦㤲㈷昷敦㝦攲慣扤捦扣㜴㔸㜲㕦昰㡢㙦㜴敦扢愸㘵敢㐵摢㤳ㅢ㘷慦戸攸散ぢ搶户慣㥢㍣愷慡慡愶㘶搶㤴愷㡥㝣㘷㜴搷昶㠷搴搷扦㝦㐴㔶㐹户㤷㌵㠳摤㉦捤昸戱搵っ昶摣摢摡っㄹっ㘵捤攰愰㤰㘶晣㔴㥡愱搸昱㌲慣㡥戳㠷㔵㍢㡡㠴昱慡〴晢㕡㌲㡥昵㘴戰㝢㈵攳ㄸ㑦〶㝢㔴㌲㡥昶㘴戰ㄳ㈵㘳㥡㈷㠳晤㈶ㄹ㐷㜹㌲搸㔵㤲㜱愴㈷㠳挶㤳㡣㈳㍣ㄹ㔴㐷㌲づ㉦捤愸晤㍦㝦摢㕣㈶</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</si>
</sst>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4" x14ac:knownFonts="1">
    <font>
      <sz val="11"/>
      <color theme="1"/>
      <name val="Calibri"/>
      <family val="2"/>
      <scheme val="minor"/>
    </font>
    <font>
      <b/>
      <sz val="20"/>
      <color theme="1"/>
      <name val="Calibri"/>
      <family val="2"/>
      <scheme val="minor"/>
    </font>
    <font>
      <b/>
      <sz val="11"/>
      <color theme="1"/>
      <name val="Calibri"/>
      <family val="2"/>
      <scheme val="minor"/>
    </font>
    <font>
      <sz val="11"/>
      <color theme="1"/>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5" tint="0.59999389629810485"/>
        <bgColor indexed="64"/>
      </patternFill>
    </fill>
    <fill>
      <patternFill patternType="solid">
        <fgColor rgb="FFFFFF00"/>
        <bgColor indexed="64"/>
      </patternFill>
    </fill>
    <fill>
      <patternFill patternType="solid">
        <fgColor rgb="FF00FFFF"/>
        <bgColor indexed="64"/>
      </patternFill>
    </fill>
    <fill>
      <patternFill patternType="solid">
        <fgColor rgb="FF00B050"/>
        <bgColor indexed="64"/>
      </patternFill>
    </fill>
    <fill>
      <patternFill patternType="solid">
        <fgColor rgb="FF00FF00"/>
        <bgColor indexed="64"/>
      </patternFill>
    </fill>
  </fills>
  <borders count="1">
    <border>
      <left/>
      <right/>
      <top/>
      <bottom/>
      <diagonal/>
    </border>
  </borders>
  <cellStyleXfs count="1">
    <xf numFmtId="0" fontId="0" fillId="0" borderId="0"/>
  </cellStyleXfs>
  <cellXfs count="23">
    <xf numFmtId="0" fontId="0" fillId="0" borderId="0" xfId="0"/>
    <xf numFmtId="0" fontId="0" fillId="0" borderId="0" xfId="0" applyAlignment="1">
      <alignment horizontal="center"/>
    </xf>
    <xf numFmtId="0" fontId="0" fillId="2" borderId="0" xfId="0" applyFill="1" applyAlignment="1">
      <alignment horizontal="center"/>
    </xf>
    <xf numFmtId="0" fontId="1" fillId="0" borderId="0" xfId="0" applyFont="1" applyAlignment="1">
      <alignment horizontal="center"/>
    </xf>
    <xf numFmtId="0" fontId="0" fillId="3" borderId="0" xfId="0" applyFill="1" applyAlignment="1">
      <alignment horizontal="center"/>
    </xf>
    <xf numFmtId="0" fontId="2" fillId="0" borderId="0" xfId="0" applyFont="1"/>
    <xf numFmtId="0" fontId="0" fillId="0" borderId="0" xfId="0" quotePrefix="1"/>
    <xf numFmtId="0" fontId="0" fillId="4" borderId="0" xfId="0" applyFill="1" applyAlignment="1">
      <alignment horizontal="center"/>
    </xf>
    <xf numFmtId="0" fontId="0" fillId="0" borderId="0" xfId="0" applyFill="1" applyAlignment="1">
      <alignment horizontal="center"/>
    </xf>
    <xf numFmtId="0" fontId="0" fillId="6" borderId="0" xfId="0" applyFill="1" applyAlignment="1">
      <alignment horizontal="center"/>
    </xf>
    <xf numFmtId="0" fontId="2" fillId="0" borderId="0" xfId="0" applyFont="1" applyAlignment="1">
      <alignment horizontal="center"/>
    </xf>
    <xf numFmtId="164" fontId="0" fillId="0" borderId="0" xfId="0" applyNumberFormat="1" applyFill="1" applyAlignment="1">
      <alignment horizontal="center"/>
    </xf>
    <xf numFmtId="164" fontId="0" fillId="3" borderId="0" xfId="0" applyNumberFormat="1" applyFill="1" applyAlignment="1">
      <alignment horizontal="center"/>
    </xf>
    <xf numFmtId="0" fontId="2" fillId="2" borderId="0" xfId="0" applyFont="1" applyFill="1" applyAlignment="1">
      <alignment horizontal="center"/>
    </xf>
    <xf numFmtId="0" fontId="1" fillId="0" borderId="0" xfId="0" applyFont="1" applyAlignment="1">
      <alignment horizontal="left"/>
    </xf>
    <xf numFmtId="0" fontId="0" fillId="0" borderId="0" xfId="0" applyAlignment="1">
      <alignment horizontal="right"/>
    </xf>
    <xf numFmtId="165" fontId="0" fillId="5" borderId="0" xfId="0" applyNumberFormat="1" applyFill="1" applyAlignment="1">
      <alignment horizontal="center"/>
    </xf>
    <xf numFmtId="165" fontId="0" fillId="0" borderId="0" xfId="0" applyNumberFormat="1" applyAlignment="1">
      <alignment horizontal="center"/>
    </xf>
    <xf numFmtId="165" fontId="0" fillId="0" borderId="0" xfId="0" applyNumberFormat="1" applyAlignment="1" applyProtection="1">
      <alignment horizontal="center"/>
      <protection locked="0"/>
    </xf>
    <xf numFmtId="0" fontId="2" fillId="2" borderId="0" xfId="0" applyFont="1" applyFill="1" applyAlignment="1">
      <alignment horizontal="center" wrapText="1"/>
    </xf>
    <xf numFmtId="165" fontId="0" fillId="3" borderId="0" xfId="0" applyNumberFormat="1" applyFill="1" applyAlignment="1">
      <alignment horizontal="center"/>
    </xf>
    <xf numFmtId="0" fontId="3" fillId="0" borderId="0" xfId="0" applyFont="1" applyProtection="1">
      <protection locked="0"/>
    </xf>
    <xf numFmtId="0" fontId="3" fillId="7" borderId="0" xfId="0" applyFont="1" applyFill="1" applyProtection="1">
      <protection locked="0"/>
    </xf>
  </cellXfs>
  <cellStyles count="1">
    <cellStyle name="Normal" xfId="0" builtinId="0"/>
  </cellStyles>
  <dxfs count="1">
    <dxf>
      <font>
        <color rgb="FF006100"/>
      </font>
      <fill>
        <patternFill>
          <bgColor rgb="FFC6EFCE"/>
        </patternFill>
      </fill>
    </dxf>
  </dxfs>
  <tableStyles count="0" defaultTableStyle="TableStyleMedium2" defaultPivotStyle="PivotStyleLight16"/>
  <colors>
    <mruColors>
      <color rgb="FFFF6D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workbookViewId="0"/>
  </sheetViews>
  <sheetFormatPr defaultRowHeight="15" x14ac:dyDescent="0.25"/>
  <cols>
    <col min="1" max="4" width="36.7109375" customWidth="1"/>
  </cols>
  <sheetData>
    <row r="1" spans="1:16" x14ac:dyDescent="0.25">
      <c r="A1" s="5" t="s">
        <v>24</v>
      </c>
    </row>
    <row r="2" spans="1:16" x14ac:dyDescent="0.25">
      <c r="P2">
        <f ca="1">_xll.CB.RecalcCounterFN()</f>
        <v>3</v>
      </c>
    </row>
    <row r="3" spans="1:16" x14ac:dyDescent="0.25">
      <c r="A3" t="s">
        <v>25</v>
      </c>
      <c r="B3" t="s">
        <v>26</v>
      </c>
      <c r="C3">
        <v>0</v>
      </c>
    </row>
    <row r="4" spans="1:16" x14ac:dyDescent="0.25">
      <c r="A4" t="s">
        <v>27</v>
      </c>
    </row>
    <row r="5" spans="1:16" x14ac:dyDescent="0.25">
      <c r="A5" t="s">
        <v>28</v>
      </c>
    </row>
    <row r="7" spans="1:16" x14ac:dyDescent="0.25">
      <c r="A7" s="5" t="s">
        <v>29</v>
      </c>
      <c r="B7" t="s">
        <v>30</v>
      </c>
    </row>
    <row r="8" spans="1:16" x14ac:dyDescent="0.25">
      <c r="B8">
        <v>4</v>
      </c>
    </row>
    <row r="10" spans="1:16" x14ac:dyDescent="0.25">
      <c r="A10" t="s">
        <v>31</v>
      </c>
    </row>
    <row r="11" spans="1:16" x14ac:dyDescent="0.25">
      <c r="A11" t="e">
        <f>CB_DATA_!#REF!</f>
        <v>#REF!</v>
      </c>
      <c r="C11" t="e">
        <f>ScreeningPractice!#REF!</f>
        <v>#REF!</v>
      </c>
      <c r="D11" t="e">
        <f>#REF!</f>
        <v>#REF!</v>
      </c>
    </row>
    <row r="13" spans="1:16" x14ac:dyDescent="0.25">
      <c r="A13" t="s">
        <v>32</v>
      </c>
    </row>
    <row r="14" spans="1:16" x14ac:dyDescent="0.25">
      <c r="A14" t="s">
        <v>36</v>
      </c>
      <c r="C14" s="6" t="s">
        <v>42</v>
      </c>
      <c r="D14" t="s">
        <v>58</v>
      </c>
    </row>
    <row r="16" spans="1:16" x14ac:dyDescent="0.25">
      <c r="A16" t="s">
        <v>33</v>
      </c>
    </row>
    <row r="17" spans="1:4" x14ac:dyDescent="0.25">
      <c r="D17">
        <v>3</v>
      </c>
    </row>
    <row r="19" spans="1:4" x14ac:dyDescent="0.25">
      <c r="A19" t="s">
        <v>34</v>
      </c>
    </row>
    <row r="20" spans="1:4" x14ac:dyDescent="0.25">
      <c r="A20">
        <v>31</v>
      </c>
      <c r="C20">
        <v>31</v>
      </c>
      <c r="D20">
        <v>26</v>
      </c>
    </row>
    <row r="25" spans="1:4" x14ac:dyDescent="0.25">
      <c r="A25" s="5" t="s">
        <v>35</v>
      </c>
    </row>
    <row r="26" spans="1:4" x14ac:dyDescent="0.25">
      <c r="A26" s="6" t="s">
        <v>37</v>
      </c>
      <c r="C26" s="6" t="s">
        <v>40</v>
      </c>
    </row>
    <row r="27" spans="1:4" x14ac:dyDescent="0.25">
      <c r="A27" t="s">
        <v>38</v>
      </c>
      <c r="C27" t="s">
        <v>61</v>
      </c>
    </row>
    <row r="28" spans="1:4" x14ac:dyDescent="0.25">
      <c r="A28" s="6" t="s">
        <v>39</v>
      </c>
      <c r="C28" s="6" t="s">
        <v>39</v>
      </c>
    </row>
    <row r="29" spans="1:4" x14ac:dyDescent="0.25">
      <c r="A29" s="6" t="s">
        <v>40</v>
      </c>
      <c r="C29" s="6" t="s">
        <v>37</v>
      </c>
    </row>
    <row r="30" spans="1:4" x14ac:dyDescent="0.25">
      <c r="A30" t="s">
        <v>59</v>
      </c>
      <c r="C30" t="s">
        <v>60</v>
      </c>
    </row>
    <row r="31" spans="1:4" x14ac:dyDescent="0.25">
      <c r="A31" s="6" t="s">
        <v>39</v>
      </c>
      <c r="C31" s="6" t="s">
        <v>39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0"/>
  <sheetViews>
    <sheetView tabSelected="1" topLeftCell="U20" zoomScale="130" zoomScaleNormal="130" workbookViewId="0">
      <selection activeCell="T72" sqref="T72"/>
    </sheetView>
  </sheetViews>
  <sheetFormatPr defaultRowHeight="15" x14ac:dyDescent="0.25"/>
  <cols>
    <col min="1" max="8" width="9.140625" style="1" customWidth="1"/>
    <col min="9" max="9" width="13.7109375" style="1" customWidth="1"/>
    <col min="10" max="10" width="20.42578125" style="1" customWidth="1"/>
    <col min="11" max="11" width="23.42578125" style="1" customWidth="1"/>
    <col min="12" max="18" width="16.28515625" style="1" customWidth="1"/>
    <col min="19" max="19" width="24.5703125" style="1" customWidth="1"/>
    <col min="20" max="20" width="21.140625" style="1" customWidth="1"/>
    <col min="21" max="21" width="11.5703125" style="1" customWidth="1"/>
    <col min="22" max="22" width="14.42578125" style="1" customWidth="1"/>
    <col min="23" max="23" width="17.7109375" style="1" customWidth="1"/>
    <col min="24" max="24" width="11.42578125" style="1" customWidth="1"/>
    <col min="25" max="25" width="12.140625" style="1" customWidth="1"/>
    <col min="26" max="26" width="11.85546875" style="1" customWidth="1"/>
    <col min="27" max="27" width="12.85546875" style="1" customWidth="1"/>
    <col min="28" max="28" width="12.28515625" style="1" customWidth="1"/>
    <col min="29" max="32" width="13.42578125" style="1" customWidth="1"/>
    <col min="33" max="16384" width="9.140625" style="1"/>
  </cols>
  <sheetData>
    <row r="1" spans="10:28" ht="26.25" x14ac:dyDescent="0.4">
      <c r="L1" s="3" t="s">
        <v>7</v>
      </c>
      <c r="V1" s="14" t="s">
        <v>7</v>
      </c>
    </row>
    <row r="3" spans="10:28" x14ac:dyDescent="0.25">
      <c r="K3" s="1" t="s">
        <v>23</v>
      </c>
      <c r="L3" s="1" t="s">
        <v>16</v>
      </c>
      <c r="M3" s="1" t="s">
        <v>17</v>
      </c>
      <c r="N3" s="1" t="s">
        <v>18</v>
      </c>
      <c r="O3" s="1" t="s">
        <v>19</v>
      </c>
      <c r="P3" s="1" t="s">
        <v>20</v>
      </c>
      <c r="Q3" s="1" t="s">
        <v>21</v>
      </c>
      <c r="R3" s="1" t="s">
        <v>22</v>
      </c>
    </row>
    <row r="4" spans="10:28" x14ac:dyDescent="0.25">
      <c r="L4" s="1" t="s">
        <v>14</v>
      </c>
      <c r="M4" s="1" t="s">
        <v>11</v>
      </c>
      <c r="N4" s="1" t="s">
        <v>13</v>
      </c>
      <c r="O4" s="1" t="s">
        <v>12</v>
      </c>
      <c r="P4" s="1" t="s">
        <v>3</v>
      </c>
      <c r="Q4" s="1" t="s">
        <v>11</v>
      </c>
      <c r="R4" s="1" t="s">
        <v>10</v>
      </c>
      <c r="T4" s="1" t="s">
        <v>9</v>
      </c>
    </row>
    <row r="5" spans="10:28" x14ac:dyDescent="0.25">
      <c r="K5" s="1" t="s">
        <v>15</v>
      </c>
      <c r="L5" s="2" t="s">
        <v>6</v>
      </c>
      <c r="M5" s="2" t="s">
        <v>0</v>
      </c>
      <c r="N5" s="2" t="s">
        <v>1</v>
      </c>
      <c r="O5" s="2" t="s">
        <v>2</v>
      </c>
      <c r="P5" s="2" t="s">
        <v>3</v>
      </c>
      <c r="Q5" s="2" t="s">
        <v>4</v>
      </c>
      <c r="R5" s="2" t="s">
        <v>5</v>
      </c>
      <c r="T5" s="4" t="s">
        <v>8</v>
      </c>
    </row>
    <row r="6" spans="10:28" x14ac:dyDescent="0.25">
      <c r="L6" s="7">
        <v>1</v>
      </c>
      <c r="M6" s="7">
        <v>1</v>
      </c>
      <c r="N6" s="1">
        <v>2</v>
      </c>
      <c r="O6" s="7">
        <v>25</v>
      </c>
      <c r="P6" s="7">
        <v>200</v>
      </c>
      <c r="Q6" s="1">
        <v>0</v>
      </c>
      <c r="R6" s="1">
        <v>10</v>
      </c>
      <c r="T6" s="1">
        <v>20</v>
      </c>
    </row>
    <row r="7" spans="10:28" x14ac:dyDescent="0.25">
      <c r="L7" s="7">
        <v>10</v>
      </c>
      <c r="M7" s="7">
        <v>100</v>
      </c>
      <c r="N7" s="1">
        <v>9</v>
      </c>
      <c r="O7" s="7">
        <v>150</v>
      </c>
      <c r="P7" s="7">
        <v>2000</v>
      </c>
      <c r="Q7" s="1">
        <v>90</v>
      </c>
      <c r="R7" s="1">
        <v>150</v>
      </c>
      <c r="T7" s="1">
        <v>200</v>
      </c>
    </row>
    <row r="9" spans="10:28" x14ac:dyDescent="0.25">
      <c r="L9" s="8">
        <v>10</v>
      </c>
      <c r="M9" s="8">
        <v>100</v>
      </c>
      <c r="N9" s="9"/>
      <c r="O9" s="8">
        <v>140</v>
      </c>
      <c r="P9" s="8">
        <v>900</v>
      </c>
    </row>
    <row r="10" spans="10:28" x14ac:dyDescent="0.25">
      <c r="T10" s="1" t="s">
        <v>9</v>
      </c>
    </row>
    <row r="11" spans="10:28" x14ac:dyDescent="0.25">
      <c r="J11" s="8"/>
      <c r="K11" s="4">
        <f>(300*L9)*(80*M9)</f>
        <v>24000000</v>
      </c>
      <c r="L11" s="4">
        <f ca="1">(L$9*300)+(L$12*L$9/10)</f>
        <v>3000</v>
      </c>
      <c r="M11" s="4">
        <f ca="1">(800*M$9)+(M$12*M$9/20)</f>
        <v>79995</v>
      </c>
      <c r="O11" s="4">
        <f ca="1">(0.6*(-60)*O$9)+(O$12*O$9/20)</f>
        <v>-5033</v>
      </c>
      <c r="P11" s="4">
        <f ca="1">(0.05*15*P$9)+(P$12*P$9/30)</f>
        <v>675</v>
      </c>
      <c r="S11" s="4">
        <f ca="1">RANDBETWEEN(-9,9)</f>
        <v>8</v>
      </c>
      <c r="T11" s="8">
        <f ca="1">(($K$11+$L$11+$M$11+$O$11+$P$11+$O$13+$O$15)/1000000000)+$S$11+170</f>
        <v>50.558038788999994</v>
      </c>
    </row>
    <row r="12" spans="10:28" x14ac:dyDescent="0.25">
      <c r="L12" s="8">
        <f ca="1">RANDBETWEEN(-1,1)</f>
        <v>0</v>
      </c>
      <c r="M12" s="8">
        <f ca="1">RANDBETWEEN(-1,1)</f>
        <v>-1</v>
      </c>
      <c r="O12" s="8">
        <f ca="1">RANDBETWEEN(-1,1)</f>
        <v>1</v>
      </c>
      <c r="P12" s="8">
        <f ca="1">RANDBETWEEN(-1,1)</f>
        <v>0</v>
      </c>
      <c r="S12" s="8"/>
      <c r="T12" s="1" t="s">
        <v>41</v>
      </c>
    </row>
    <row r="13" spans="10:28" x14ac:dyDescent="0.25">
      <c r="O13" s="4">
        <f ca="1">($O$11^3)+($O$14*$O$9/20)</f>
        <v>-127491370937</v>
      </c>
      <c r="T13" s="8">
        <f ca="1">IF($T$11&lt;1,1,IF($T$11&gt;250,250,$T$11))</f>
        <v>50.558038788999994</v>
      </c>
    </row>
    <row r="14" spans="10:28" x14ac:dyDescent="0.25">
      <c r="O14" s="8">
        <f ca="1">RANDBETWEEN(-1,1)</f>
        <v>0</v>
      </c>
    </row>
    <row r="15" spans="10:28" x14ac:dyDescent="0.25">
      <c r="O15" s="4">
        <f ca="1">($O$11^2)+($O$16*$O$9/20)</f>
        <v>25331089</v>
      </c>
    </row>
    <row r="16" spans="10:28" x14ac:dyDescent="0.25">
      <c r="O16" s="8">
        <f ca="1">RANDBETWEEN(-1,1)</f>
        <v>0</v>
      </c>
      <c r="U16" s="15" t="s">
        <v>53</v>
      </c>
      <c r="V16" s="7">
        <v>1</v>
      </c>
      <c r="W16" s="7">
        <v>1</v>
      </c>
      <c r="X16" s="7">
        <v>2</v>
      </c>
      <c r="Y16" s="7">
        <v>25</v>
      </c>
      <c r="Z16" s="7">
        <v>200</v>
      </c>
      <c r="AA16" s="7">
        <v>0</v>
      </c>
      <c r="AB16" s="7">
        <v>10</v>
      </c>
    </row>
    <row r="17" spans="1:32" x14ac:dyDescent="0.25">
      <c r="U17" s="15" t="s">
        <v>52</v>
      </c>
      <c r="V17" s="7">
        <v>10</v>
      </c>
      <c r="W17" s="7">
        <v>100</v>
      </c>
      <c r="X17" s="7">
        <v>9</v>
      </c>
      <c r="Y17" s="7">
        <v>150</v>
      </c>
      <c r="Z17" s="7">
        <v>2000</v>
      </c>
      <c r="AA17" s="7">
        <v>90</v>
      </c>
      <c r="AB17" s="7">
        <v>150</v>
      </c>
    </row>
    <row r="18" spans="1:32" x14ac:dyDescent="0.25">
      <c r="K18" s="10" t="s">
        <v>23</v>
      </c>
      <c r="L18" s="10" t="s">
        <v>16</v>
      </c>
      <c r="M18" s="10" t="s">
        <v>17</v>
      </c>
      <c r="N18" s="10" t="s">
        <v>18</v>
      </c>
      <c r="O18" s="10" t="s">
        <v>19</v>
      </c>
      <c r="P18" s="10" t="s">
        <v>20</v>
      </c>
      <c r="Q18" s="10" t="s">
        <v>21</v>
      </c>
      <c r="R18" s="10" t="s">
        <v>22</v>
      </c>
      <c r="V18" s="10" t="s">
        <v>16</v>
      </c>
      <c r="W18" s="10" t="s">
        <v>17</v>
      </c>
      <c r="X18" s="10" t="s">
        <v>18</v>
      </c>
      <c r="Y18" s="10" t="s">
        <v>19</v>
      </c>
      <c r="Z18" s="10" t="s">
        <v>20</v>
      </c>
      <c r="AA18" s="10" t="s">
        <v>21</v>
      </c>
      <c r="AB18" s="10" t="s">
        <v>22</v>
      </c>
    </row>
    <row r="19" spans="1:32" x14ac:dyDescent="0.25">
      <c r="L19" s="1" t="s">
        <v>14</v>
      </c>
      <c r="M19" s="1" t="s">
        <v>11</v>
      </c>
      <c r="N19" s="1" t="s">
        <v>13</v>
      </c>
      <c r="O19" s="1" t="s">
        <v>12</v>
      </c>
      <c r="P19" s="1" t="s">
        <v>3</v>
      </c>
      <c r="Q19" s="1" t="s">
        <v>11</v>
      </c>
      <c r="R19" s="1" t="s">
        <v>10</v>
      </c>
      <c r="V19" s="1" t="s">
        <v>14</v>
      </c>
      <c r="W19" s="1" t="s">
        <v>11</v>
      </c>
      <c r="X19" s="1" t="s">
        <v>13</v>
      </c>
      <c r="Y19" s="1" t="s">
        <v>12</v>
      </c>
      <c r="Z19" s="1" t="s">
        <v>3</v>
      </c>
      <c r="AA19" s="1" t="s">
        <v>11</v>
      </c>
      <c r="AB19" s="1" t="s">
        <v>10</v>
      </c>
    </row>
    <row r="20" spans="1:32" ht="46.5" customHeight="1" x14ac:dyDescent="0.25">
      <c r="A20" s="10" t="s">
        <v>44</v>
      </c>
      <c r="B20" s="10" t="s">
        <v>45</v>
      </c>
      <c r="C20" s="10" t="s">
        <v>46</v>
      </c>
      <c r="D20" s="10" t="s">
        <v>47</v>
      </c>
      <c r="E20" s="10" t="s">
        <v>48</v>
      </c>
      <c r="F20" s="10" t="s">
        <v>49</v>
      </c>
      <c r="G20" s="10" t="s">
        <v>50</v>
      </c>
      <c r="H20" s="10" t="s">
        <v>51</v>
      </c>
      <c r="I20" s="10" t="s">
        <v>57</v>
      </c>
      <c r="J20" s="10" t="s">
        <v>56</v>
      </c>
      <c r="K20" s="10" t="s">
        <v>15</v>
      </c>
      <c r="L20" s="13" t="s">
        <v>6</v>
      </c>
      <c r="M20" s="13" t="s">
        <v>0</v>
      </c>
      <c r="N20" s="13" t="s">
        <v>1</v>
      </c>
      <c r="O20" s="13" t="s">
        <v>2</v>
      </c>
      <c r="P20" s="13" t="s">
        <v>3</v>
      </c>
      <c r="Q20" s="13" t="s">
        <v>4</v>
      </c>
      <c r="R20" s="13" t="s">
        <v>5</v>
      </c>
      <c r="S20" s="10"/>
      <c r="T20" s="10"/>
      <c r="U20" s="10" t="s">
        <v>43</v>
      </c>
      <c r="V20" s="13" t="s">
        <v>6</v>
      </c>
      <c r="W20" s="13" t="s">
        <v>0</v>
      </c>
      <c r="X20" s="13" t="s">
        <v>1</v>
      </c>
      <c r="Y20" s="13" t="s">
        <v>2</v>
      </c>
      <c r="Z20" s="13" t="s">
        <v>3</v>
      </c>
      <c r="AA20" s="13" t="s">
        <v>4</v>
      </c>
      <c r="AB20" s="13" t="s">
        <v>5</v>
      </c>
      <c r="AC20" s="19" t="s">
        <v>54</v>
      </c>
      <c r="AD20" s="19" t="s">
        <v>55</v>
      </c>
      <c r="AE20" s="19" t="s">
        <v>54</v>
      </c>
      <c r="AF20" s="19" t="s">
        <v>55</v>
      </c>
    </row>
    <row r="21" spans="1:32" x14ac:dyDescent="0.25">
      <c r="A21" s="11">
        <f ca="1">(RANDBETWEEN(-1000,1000))/1000</f>
        <v>0.13500000000000001</v>
      </c>
      <c r="B21" s="11">
        <f t="shared" ref="B21:F36" ca="1" si="0">(RANDBETWEEN(-1000,1000))/1000</f>
        <v>0.19600000000000001</v>
      </c>
      <c r="C21" s="11">
        <f t="shared" ca="1" si="0"/>
        <v>0.17699999999999999</v>
      </c>
      <c r="D21" s="11">
        <f t="shared" ca="1" si="0"/>
        <v>-0.47199999999999998</v>
      </c>
      <c r="E21" s="11">
        <f t="shared" ca="1" si="0"/>
        <v>-0.46100000000000002</v>
      </c>
      <c r="F21" s="11">
        <f t="shared" ca="1" si="0"/>
        <v>-0.99</v>
      </c>
      <c r="G21" s="12">
        <f ca="1">(RANDBETWEEN(-9000,9000))/1000</f>
        <v>-7.9359999999999999</v>
      </c>
      <c r="H21" s="12">
        <f ca="1">(RANDBETWEEN(-9000,9000))/100</f>
        <v>-13.6</v>
      </c>
      <c r="I21" s="20">
        <f ca="1">(O21^2)+(F21*Y21/20)</f>
        <v>290160.63725625002</v>
      </c>
      <c r="J21" s="20">
        <f ca="1">(O21^3)+(E21*Y21/20)</f>
        <v>-156305558.97322986</v>
      </c>
      <c r="K21" s="20">
        <f>(300000*V21)*(80000*W21)</f>
        <v>24000000000</v>
      </c>
      <c r="L21" s="20">
        <f ca="1">(V21*300)+(A21*V21/10)</f>
        <v>300.01350000000002</v>
      </c>
      <c r="M21" s="20">
        <f ca="1">(800*W21)+(B21*W21/20)</f>
        <v>800.00980000000004</v>
      </c>
      <c r="N21" s="17"/>
      <c r="O21" s="20">
        <f ca="1">(0.6*(-6)*Y21)+(C21*Y21/20)</f>
        <v>-538.67250000000001</v>
      </c>
      <c r="P21" s="20">
        <f ca="1">(0.05*15*Z21)+(D21*Z21/30)</f>
        <v>146.85333333333332</v>
      </c>
      <c r="Q21" s="17"/>
      <c r="R21" s="17"/>
      <c r="S21" s="16">
        <f ca="1">((M21+O21+P21+I21+J21)/1000000)+G21+160</f>
        <v>-3.9509901453402847</v>
      </c>
      <c r="T21" s="16">
        <f ca="1">((M21+O21+P21+I21+J21)/1000000)+H21+160</f>
        <v>-9.614990145340272</v>
      </c>
      <c r="U21" s="1">
        <v>1</v>
      </c>
      <c r="V21" s="22">
        <v>1</v>
      </c>
      <c r="W21" s="22">
        <v>1</v>
      </c>
      <c r="X21" s="22">
        <v>2</v>
      </c>
      <c r="Y21" s="22">
        <v>150</v>
      </c>
      <c r="Z21" s="22">
        <v>200</v>
      </c>
      <c r="AA21" s="22">
        <v>0</v>
      </c>
      <c r="AB21" s="22">
        <v>10</v>
      </c>
      <c r="AC21" s="16">
        <f ca="1">IF(SUM(V21:AB21)=0,0,(IF(S21&lt;1,1,IF(S21&gt;250,250,S21))))</f>
        <v>1</v>
      </c>
      <c r="AD21" s="16">
        <f ca="1">IF(SUM(V21:AB21)=0,0,(IF(T21&lt;1,1,IF(T21&gt;250,250,T21))))</f>
        <v>1</v>
      </c>
      <c r="AE21" s="18">
        <f ca="1">AC21</f>
        <v>1</v>
      </c>
      <c r="AF21" s="18">
        <f ca="1">AD21</f>
        <v>1</v>
      </c>
    </row>
    <row r="22" spans="1:32" x14ac:dyDescent="0.25">
      <c r="A22" s="11">
        <f t="shared" ref="A22:F53" ca="1" si="1">(RANDBETWEEN(-1000,1000))/1000</f>
        <v>-0.72599999999999998</v>
      </c>
      <c r="B22" s="11">
        <f t="shared" ca="1" si="0"/>
        <v>0.78800000000000003</v>
      </c>
      <c r="C22" s="11">
        <f t="shared" ca="1" si="0"/>
        <v>0.89200000000000002</v>
      </c>
      <c r="D22" s="11">
        <f t="shared" ca="1" si="0"/>
        <v>0.28599999999999998</v>
      </c>
      <c r="E22" s="11">
        <f t="shared" ca="1" si="0"/>
        <v>-0.65700000000000003</v>
      </c>
      <c r="F22" s="11">
        <f t="shared" ca="1" si="0"/>
        <v>-0.53800000000000003</v>
      </c>
      <c r="G22" s="12">
        <f t="shared" ref="G22:G53" ca="1" si="2">(RANDBETWEEN(-9000,9000))/1000</f>
        <v>6.6000000000000003E-2</v>
      </c>
      <c r="H22" s="12">
        <f t="shared" ref="H22:H70" ca="1" si="3">(RANDBETWEEN(-9000,9000))/100</f>
        <v>-54.53</v>
      </c>
      <c r="I22" s="20">
        <f t="shared" ref="I22:I70" ca="1" si="4">(O22^2)+(F22*Y22/20)</f>
        <v>807993.570725</v>
      </c>
      <c r="J22" s="20">
        <f t="shared" ref="J22:J70" ca="1" si="5">(O22^3)+(E22*Y22/20)</f>
        <v>-726293906.14255404</v>
      </c>
      <c r="K22" s="20">
        <f t="shared" ref="K22:K70" si="6">(300000*V22)*(80000*W22)</f>
        <v>240000000000</v>
      </c>
      <c r="L22" s="20">
        <f t="shared" ref="L22:L70" ca="1" si="7">(V22*300)+(A22*V22/10)</f>
        <v>2999.2739999999999</v>
      </c>
      <c r="M22" s="20">
        <f t="shared" ref="M22:M70" ca="1" si="8">(800*W22)+(B22*W22/20)</f>
        <v>800.0394</v>
      </c>
      <c r="N22" s="17"/>
      <c r="O22" s="20">
        <f t="shared" ref="O22:O70" ca="1" si="9">(0.6*(-60)*Y22)+(C22*Y22/20)</f>
        <v>-898.88499999999999</v>
      </c>
      <c r="P22" s="20">
        <f t="shared" ref="P22:P70" ca="1" si="10">(0.05*15*Z22)+(D22*Z22/30)</f>
        <v>151.90666666666667</v>
      </c>
      <c r="Q22" s="17"/>
      <c r="R22" s="17"/>
      <c r="S22" s="16">
        <f t="shared" ref="S22:S70" ca="1" si="11">((M22+O22+P22+I22+J22)/1000000)+G22+160</f>
        <v>-565.41985951076231</v>
      </c>
      <c r="T22" s="16">
        <f t="shared" ref="T22:T70" ca="1" si="12">((M22+O22+P22+I22+J22)/1000000)+H22+160</f>
        <v>-620.01585951076231</v>
      </c>
      <c r="U22" s="1">
        <f>U21+1</f>
        <v>2</v>
      </c>
      <c r="V22" s="21">
        <v>10</v>
      </c>
      <c r="W22" s="21">
        <v>1</v>
      </c>
      <c r="X22" s="21">
        <v>2</v>
      </c>
      <c r="Y22" s="21">
        <v>25</v>
      </c>
      <c r="Z22" s="21">
        <v>200</v>
      </c>
      <c r="AA22" s="21">
        <v>90</v>
      </c>
      <c r="AB22" s="21">
        <v>150</v>
      </c>
      <c r="AC22" s="16">
        <f t="shared" ref="AC22:AC70" ca="1" si="13">IF(SUM(V22:AB22)=0,0,(IF(S22&lt;1,1,IF(S22&gt;250,250,S22))))</f>
        <v>1</v>
      </c>
      <c r="AD22" s="16">
        <f t="shared" ref="AD22:AD70" ca="1" si="14">IF(SUM(V22:AB22)=0,0,(IF(T22&lt;1,1,IF(T22&gt;250,250,T22))))</f>
        <v>1</v>
      </c>
      <c r="AE22" s="18">
        <f t="shared" ref="AE22:AE70" ca="1" si="15">AC22</f>
        <v>1</v>
      </c>
      <c r="AF22" s="18">
        <f t="shared" ref="AF22:AF70" ca="1" si="16">AD22</f>
        <v>1</v>
      </c>
    </row>
    <row r="23" spans="1:32" x14ac:dyDescent="0.25">
      <c r="A23" s="11">
        <f t="shared" ca="1" si="1"/>
        <v>-8.3000000000000004E-2</v>
      </c>
      <c r="B23" s="11">
        <f t="shared" ca="1" si="0"/>
        <v>0.439</v>
      </c>
      <c r="C23" s="11">
        <f t="shared" ca="1" si="0"/>
        <v>-0.104</v>
      </c>
      <c r="D23" s="11">
        <f t="shared" ca="1" si="0"/>
        <v>-2.4E-2</v>
      </c>
      <c r="E23" s="11">
        <f t="shared" ca="1" si="0"/>
        <v>0.55100000000000005</v>
      </c>
      <c r="F23" s="11">
        <f t="shared" ca="1" si="0"/>
        <v>0.3</v>
      </c>
      <c r="G23" s="12">
        <f t="shared" ca="1" si="2"/>
        <v>-2.3170000000000002</v>
      </c>
      <c r="H23" s="12">
        <f t="shared" ca="1" si="3"/>
        <v>-34.340000000000003</v>
      </c>
      <c r="I23" s="20">
        <f t="shared" ca="1" si="4"/>
        <v>810234.39190000005</v>
      </c>
      <c r="J23" s="20">
        <f t="shared" ca="1" si="5"/>
        <v>-729315944.94344699</v>
      </c>
      <c r="K23" s="20">
        <f t="shared" si="6"/>
        <v>2400000000000</v>
      </c>
      <c r="L23" s="20">
        <f t="shared" ca="1" si="7"/>
        <v>299.99169999999998</v>
      </c>
      <c r="M23" s="20">
        <f t="shared" ca="1" si="8"/>
        <v>80002.195000000007</v>
      </c>
      <c r="N23" s="17"/>
      <c r="O23" s="20">
        <f t="shared" ca="1" si="9"/>
        <v>-900.13</v>
      </c>
      <c r="P23" s="20">
        <f t="shared" ca="1" si="10"/>
        <v>1498.4</v>
      </c>
      <c r="Q23" s="17"/>
      <c r="R23" s="17"/>
      <c r="S23" s="16">
        <f t="shared" ca="1" si="11"/>
        <v>-570.74211008654697</v>
      </c>
      <c r="T23" s="16">
        <f t="shared" ca="1" si="12"/>
        <v>-602.765110086547</v>
      </c>
      <c r="U23" s="1">
        <f t="shared" ref="U23:U70" si="17">U22+1</f>
        <v>3</v>
      </c>
      <c r="V23" s="21">
        <v>1</v>
      </c>
      <c r="W23" s="21">
        <v>100</v>
      </c>
      <c r="X23" s="21">
        <v>2</v>
      </c>
      <c r="Y23" s="21">
        <v>25</v>
      </c>
      <c r="Z23" s="21">
        <v>2000</v>
      </c>
      <c r="AA23" s="21">
        <v>0</v>
      </c>
      <c r="AB23" s="21">
        <v>150</v>
      </c>
      <c r="AC23" s="16">
        <f t="shared" ca="1" si="13"/>
        <v>1</v>
      </c>
      <c r="AD23" s="16">
        <f t="shared" ca="1" si="14"/>
        <v>1</v>
      </c>
      <c r="AE23" s="18">
        <f t="shared" ca="1" si="15"/>
        <v>1</v>
      </c>
      <c r="AF23" s="18">
        <f t="shared" ca="1" si="16"/>
        <v>1</v>
      </c>
    </row>
    <row r="24" spans="1:32" x14ac:dyDescent="0.25">
      <c r="A24" s="11">
        <f t="shared" ca="1" si="1"/>
        <v>0.16400000000000001</v>
      </c>
      <c r="B24" s="11">
        <f t="shared" ca="1" si="0"/>
        <v>0.193</v>
      </c>
      <c r="C24" s="11">
        <f t="shared" ca="1" si="0"/>
        <v>0.152</v>
      </c>
      <c r="D24" s="11">
        <f t="shared" ca="1" si="0"/>
        <v>0.24299999999999999</v>
      </c>
      <c r="E24" s="11">
        <f t="shared" ca="1" si="0"/>
        <v>-0.23200000000000001</v>
      </c>
      <c r="F24" s="11">
        <f t="shared" ca="1" si="0"/>
        <v>-0.96399999999999997</v>
      </c>
      <c r="G24" s="12">
        <f t="shared" ca="1" si="2"/>
        <v>2.4729999999999999</v>
      </c>
      <c r="H24" s="12">
        <f t="shared" ca="1" si="3"/>
        <v>0.51</v>
      </c>
      <c r="I24" s="20">
        <f t="shared" ca="1" si="4"/>
        <v>29147682.069599997</v>
      </c>
      <c r="J24" s="20">
        <f t="shared" ca="1" si="5"/>
        <v>-157364293853.77841</v>
      </c>
      <c r="K24" s="20">
        <f t="shared" si="6"/>
        <v>24000000000000</v>
      </c>
      <c r="L24" s="20">
        <f t="shared" ca="1" si="7"/>
        <v>3000.1640000000002</v>
      </c>
      <c r="M24" s="20">
        <f t="shared" ca="1" si="8"/>
        <v>80000.964999999997</v>
      </c>
      <c r="N24" s="17"/>
      <c r="O24" s="20">
        <f t="shared" ca="1" si="9"/>
        <v>-5398.86</v>
      </c>
      <c r="P24" s="20">
        <f t="shared" ca="1" si="10"/>
        <v>151.62</v>
      </c>
      <c r="Q24" s="17"/>
      <c r="R24" s="17"/>
      <c r="S24" s="16">
        <f t="shared" ca="1" si="11"/>
        <v>-157172.59841798383</v>
      </c>
      <c r="T24" s="16">
        <f t="shared" ca="1" si="12"/>
        <v>-157174.56141798382</v>
      </c>
      <c r="U24" s="1">
        <f t="shared" si="17"/>
        <v>4</v>
      </c>
      <c r="V24" s="21">
        <v>10</v>
      </c>
      <c r="W24" s="21">
        <v>100</v>
      </c>
      <c r="X24" s="21">
        <v>2</v>
      </c>
      <c r="Y24" s="21">
        <v>150</v>
      </c>
      <c r="Z24" s="21">
        <v>200</v>
      </c>
      <c r="AA24" s="21">
        <v>0</v>
      </c>
      <c r="AB24" s="21">
        <v>10</v>
      </c>
      <c r="AC24" s="16">
        <f t="shared" ca="1" si="13"/>
        <v>1</v>
      </c>
      <c r="AD24" s="16">
        <f t="shared" ca="1" si="14"/>
        <v>1</v>
      </c>
      <c r="AE24" s="18">
        <f t="shared" ca="1" si="15"/>
        <v>1</v>
      </c>
      <c r="AF24" s="18">
        <f t="shared" ca="1" si="16"/>
        <v>1</v>
      </c>
    </row>
    <row r="25" spans="1:32" x14ac:dyDescent="0.25">
      <c r="A25" s="11">
        <f t="shared" ca="1" si="1"/>
        <v>0.46800000000000003</v>
      </c>
      <c r="B25" s="11">
        <f t="shared" ca="1" si="0"/>
        <v>-0.80800000000000005</v>
      </c>
      <c r="C25" s="11">
        <f t="shared" ca="1" si="0"/>
        <v>-0.89200000000000002</v>
      </c>
      <c r="D25" s="11">
        <f t="shared" ca="1" si="0"/>
        <v>-0.82399999999999995</v>
      </c>
      <c r="E25" s="11">
        <f t="shared" ca="1" si="0"/>
        <v>-0.79100000000000004</v>
      </c>
      <c r="F25" s="11">
        <f t="shared" ca="1" si="0"/>
        <v>-0.44600000000000001</v>
      </c>
      <c r="G25" s="12">
        <f t="shared" ca="1" si="2"/>
        <v>4.1550000000000002</v>
      </c>
      <c r="H25" s="12">
        <f t="shared" ca="1" si="3"/>
        <v>59.09</v>
      </c>
      <c r="I25" s="20">
        <f t="shared" ca="1" si="4"/>
        <v>29232293.411099996</v>
      </c>
      <c r="J25" s="20">
        <f t="shared" ca="1" si="5"/>
        <v>-158049966554.17078</v>
      </c>
      <c r="K25" s="20">
        <f t="shared" si="6"/>
        <v>24000000000</v>
      </c>
      <c r="L25" s="20">
        <f t="shared" ca="1" si="7"/>
        <v>300.04680000000002</v>
      </c>
      <c r="M25" s="20">
        <f t="shared" ca="1" si="8"/>
        <v>799.95960000000002</v>
      </c>
      <c r="N25" s="17"/>
      <c r="O25" s="20">
        <f t="shared" ca="1" si="9"/>
        <v>-5406.69</v>
      </c>
      <c r="P25" s="20">
        <f t="shared" ca="1" si="10"/>
        <v>144.50666666666666</v>
      </c>
      <c r="Q25" s="17"/>
      <c r="R25" s="17"/>
      <c r="S25" s="16">
        <f t="shared" ca="1" si="11"/>
        <v>-157856.5837229834</v>
      </c>
      <c r="T25" s="16">
        <f t="shared" ca="1" si="12"/>
        <v>-157801.6487229834</v>
      </c>
      <c r="U25" s="1">
        <f t="shared" si="17"/>
        <v>5</v>
      </c>
      <c r="V25" s="21">
        <v>1</v>
      </c>
      <c r="W25" s="21">
        <v>1</v>
      </c>
      <c r="X25" s="21">
        <v>9</v>
      </c>
      <c r="Y25" s="21">
        <v>150</v>
      </c>
      <c r="Z25" s="21">
        <v>200</v>
      </c>
      <c r="AA25" s="21">
        <v>0</v>
      </c>
      <c r="AB25" s="21">
        <v>150</v>
      </c>
      <c r="AC25" s="16">
        <f t="shared" ca="1" si="13"/>
        <v>1</v>
      </c>
      <c r="AD25" s="16">
        <f t="shared" ca="1" si="14"/>
        <v>1</v>
      </c>
      <c r="AE25" s="18">
        <f t="shared" ca="1" si="15"/>
        <v>1</v>
      </c>
      <c r="AF25" s="18">
        <f t="shared" ca="1" si="16"/>
        <v>1</v>
      </c>
    </row>
    <row r="26" spans="1:32" x14ac:dyDescent="0.25">
      <c r="A26" s="11">
        <f t="shared" ca="1" si="1"/>
        <v>-0.26800000000000002</v>
      </c>
      <c r="B26" s="11">
        <f t="shared" ca="1" si="0"/>
        <v>0.29199999999999998</v>
      </c>
      <c r="C26" s="11">
        <f t="shared" ca="1" si="0"/>
        <v>0.33900000000000002</v>
      </c>
      <c r="D26" s="11">
        <f t="shared" ca="1" si="0"/>
        <v>0.63700000000000001</v>
      </c>
      <c r="E26" s="11">
        <f t="shared" ca="1" si="0"/>
        <v>0.622</v>
      </c>
      <c r="F26" s="11">
        <f t="shared" ca="1" si="0"/>
        <v>-5.1999999999999998E-2</v>
      </c>
      <c r="G26" s="12">
        <f t="shared" ca="1" si="2"/>
        <v>3.3050000000000002</v>
      </c>
      <c r="H26" s="12">
        <f t="shared" ca="1" si="3"/>
        <v>-7.64</v>
      </c>
      <c r="I26" s="20">
        <f t="shared" ca="1" si="4"/>
        <v>809237.36456406245</v>
      </c>
      <c r="J26" s="20">
        <f t="shared" ca="1" si="5"/>
        <v>-727970771.46937835</v>
      </c>
      <c r="K26" s="20">
        <f t="shared" si="6"/>
        <v>240000000000</v>
      </c>
      <c r="L26" s="20">
        <f t="shared" ca="1" si="7"/>
        <v>2999.732</v>
      </c>
      <c r="M26" s="20">
        <f t="shared" ca="1" si="8"/>
        <v>800.01459999999997</v>
      </c>
      <c r="N26" s="17"/>
      <c r="O26" s="20">
        <f t="shared" ca="1" si="9"/>
        <v>-899.57624999999996</v>
      </c>
      <c r="P26" s="20">
        <f t="shared" ca="1" si="10"/>
        <v>1542.4666666666667</v>
      </c>
      <c r="Q26" s="17"/>
      <c r="R26" s="17"/>
      <c r="S26" s="16">
        <f t="shared" ca="1" si="11"/>
        <v>-563.8550911997977</v>
      </c>
      <c r="T26" s="16">
        <f t="shared" ca="1" si="12"/>
        <v>-574.80009119979763</v>
      </c>
      <c r="U26" s="1">
        <f t="shared" si="17"/>
        <v>6</v>
      </c>
      <c r="V26" s="21">
        <v>10</v>
      </c>
      <c r="W26" s="21">
        <v>1</v>
      </c>
      <c r="X26" s="21">
        <v>9</v>
      </c>
      <c r="Y26" s="21">
        <v>25</v>
      </c>
      <c r="Z26" s="21">
        <v>2000</v>
      </c>
      <c r="AA26" s="21">
        <v>0</v>
      </c>
      <c r="AB26" s="21">
        <v>10</v>
      </c>
      <c r="AC26" s="16">
        <f t="shared" ca="1" si="13"/>
        <v>1</v>
      </c>
      <c r="AD26" s="16">
        <f t="shared" ca="1" si="14"/>
        <v>1</v>
      </c>
      <c r="AE26" s="18">
        <f t="shared" ca="1" si="15"/>
        <v>1</v>
      </c>
      <c r="AF26" s="18">
        <f t="shared" ca="1" si="16"/>
        <v>1</v>
      </c>
    </row>
    <row r="27" spans="1:32" x14ac:dyDescent="0.25">
      <c r="A27" s="11">
        <f t="shared" ca="1" si="1"/>
        <v>0.98599999999999999</v>
      </c>
      <c r="B27" s="11">
        <f t="shared" ca="1" si="0"/>
        <v>-0.47199999999999998</v>
      </c>
      <c r="C27" s="11">
        <f t="shared" ca="1" si="0"/>
        <v>-0.89700000000000002</v>
      </c>
      <c r="D27" s="11">
        <f t="shared" ca="1" si="0"/>
        <v>-0.70099999999999996</v>
      </c>
      <c r="E27" s="11">
        <f t="shared" ca="1" si="0"/>
        <v>0.23499999999999999</v>
      </c>
      <c r="F27" s="11">
        <f t="shared" ca="1" si="0"/>
        <v>-0.16900000000000001</v>
      </c>
      <c r="G27" s="12">
        <f t="shared" ca="1" si="2"/>
        <v>6.5449999999999999</v>
      </c>
      <c r="H27" s="12">
        <f t="shared" ca="1" si="3"/>
        <v>72.73</v>
      </c>
      <c r="I27" s="20">
        <f t="shared" ca="1" si="4"/>
        <v>812019.29595156247</v>
      </c>
      <c r="J27" s="20">
        <f t="shared" ca="1" si="5"/>
        <v>-731728033.06010604</v>
      </c>
      <c r="K27" s="20">
        <f t="shared" si="6"/>
        <v>2400000000000</v>
      </c>
      <c r="L27" s="20">
        <f t="shared" ca="1" si="7"/>
        <v>300.09859999999998</v>
      </c>
      <c r="M27" s="20">
        <f t="shared" ca="1" si="8"/>
        <v>79997.64</v>
      </c>
      <c r="N27" s="17"/>
      <c r="O27" s="20">
        <f t="shared" ca="1" si="9"/>
        <v>-901.12125000000003</v>
      </c>
      <c r="P27" s="20">
        <f t="shared" ca="1" si="10"/>
        <v>145.32666666666665</v>
      </c>
      <c r="Q27" s="17"/>
      <c r="R27" s="17"/>
      <c r="S27" s="16">
        <f t="shared" ca="1" si="11"/>
        <v>-564.29177191873782</v>
      </c>
      <c r="T27" s="16">
        <f t="shared" ca="1" si="12"/>
        <v>-498.10677191873776</v>
      </c>
      <c r="U27" s="1">
        <f t="shared" si="17"/>
        <v>7</v>
      </c>
      <c r="V27" s="21">
        <v>1</v>
      </c>
      <c r="W27" s="21">
        <v>100</v>
      </c>
      <c r="X27" s="21">
        <v>9</v>
      </c>
      <c r="Y27" s="21">
        <v>25</v>
      </c>
      <c r="Z27" s="21">
        <v>200</v>
      </c>
      <c r="AA27" s="21">
        <v>90</v>
      </c>
      <c r="AB27" s="21">
        <v>10</v>
      </c>
      <c r="AC27" s="16">
        <f t="shared" ca="1" si="13"/>
        <v>1</v>
      </c>
      <c r="AD27" s="16">
        <f t="shared" ca="1" si="14"/>
        <v>1</v>
      </c>
      <c r="AE27" s="18">
        <f t="shared" ca="1" si="15"/>
        <v>1</v>
      </c>
      <c r="AF27" s="18">
        <f t="shared" ca="1" si="16"/>
        <v>1</v>
      </c>
    </row>
    <row r="28" spans="1:32" x14ac:dyDescent="0.25">
      <c r="A28" s="11">
        <f t="shared" ca="1" si="1"/>
        <v>0.57799999999999996</v>
      </c>
      <c r="B28" s="11">
        <f t="shared" ca="1" si="0"/>
        <v>0.70199999999999996</v>
      </c>
      <c r="C28" s="11">
        <f t="shared" ca="1" si="0"/>
        <v>0.22700000000000001</v>
      </c>
      <c r="D28" s="11">
        <f t="shared" ca="1" si="0"/>
        <v>0.52400000000000002</v>
      </c>
      <c r="E28" s="11">
        <f t="shared" ca="1" si="0"/>
        <v>0.83799999999999997</v>
      </c>
      <c r="F28" s="11">
        <f t="shared" ca="1" si="0"/>
        <v>-0.82199999999999995</v>
      </c>
      <c r="G28" s="12">
        <f t="shared" ca="1" si="2"/>
        <v>3.8359999999999999</v>
      </c>
      <c r="H28" s="12">
        <f t="shared" ca="1" si="3"/>
        <v>23.16</v>
      </c>
      <c r="I28" s="20">
        <f t="shared" ca="1" si="4"/>
        <v>29141609.733506247</v>
      </c>
      <c r="J28" s="20">
        <f t="shared" ca="1" si="5"/>
        <v>-157315112244.58151</v>
      </c>
      <c r="K28" s="20">
        <f t="shared" si="6"/>
        <v>24000000000000</v>
      </c>
      <c r="L28" s="20">
        <f t="shared" ca="1" si="7"/>
        <v>3000.578</v>
      </c>
      <c r="M28" s="20">
        <f t="shared" ca="1" si="8"/>
        <v>80003.509999999995</v>
      </c>
      <c r="N28" s="17"/>
      <c r="O28" s="20">
        <f t="shared" ca="1" si="9"/>
        <v>-5398.2974999999997</v>
      </c>
      <c r="P28" s="20">
        <f t="shared" ca="1" si="10"/>
        <v>1534.9333333333334</v>
      </c>
      <c r="Q28" s="17"/>
      <c r="R28" s="17"/>
      <c r="S28" s="16">
        <f t="shared" ca="1" si="11"/>
        <v>-157122.05849470216</v>
      </c>
      <c r="T28" s="16">
        <f t="shared" ca="1" si="12"/>
        <v>-157102.73449470216</v>
      </c>
      <c r="U28" s="1">
        <f t="shared" si="17"/>
        <v>8</v>
      </c>
      <c r="V28" s="21">
        <v>10</v>
      </c>
      <c r="W28" s="21">
        <v>100</v>
      </c>
      <c r="X28" s="21">
        <v>9</v>
      </c>
      <c r="Y28" s="21">
        <v>150</v>
      </c>
      <c r="Z28" s="21">
        <v>2000</v>
      </c>
      <c r="AA28" s="21">
        <v>90</v>
      </c>
      <c r="AB28" s="21">
        <v>150</v>
      </c>
      <c r="AC28" s="16">
        <f t="shared" ca="1" si="13"/>
        <v>1</v>
      </c>
      <c r="AD28" s="16">
        <f t="shared" ca="1" si="14"/>
        <v>1</v>
      </c>
      <c r="AE28" s="18">
        <f t="shared" ca="1" si="15"/>
        <v>1</v>
      </c>
      <c r="AF28" s="18">
        <f t="shared" ca="1" si="16"/>
        <v>1</v>
      </c>
    </row>
    <row r="29" spans="1:32" x14ac:dyDescent="0.25">
      <c r="A29" s="11">
        <f t="shared" ca="1" si="1"/>
        <v>0.79500000000000004</v>
      </c>
      <c r="B29" s="11">
        <f t="shared" ca="1" si="0"/>
        <v>-0.20100000000000001</v>
      </c>
      <c r="C29" s="11">
        <f t="shared" ca="1" si="0"/>
        <v>-0.69699999999999995</v>
      </c>
      <c r="D29" s="11">
        <f t="shared" ca="1" si="0"/>
        <v>-0.622</v>
      </c>
      <c r="E29" s="11">
        <f t="shared" ca="1" si="0"/>
        <v>0.64500000000000002</v>
      </c>
      <c r="F29" s="11">
        <f t="shared" ca="1" si="0"/>
        <v>0.85199999999999998</v>
      </c>
      <c r="G29" s="12">
        <f t="shared" ca="1" si="2"/>
        <v>4.53</v>
      </c>
      <c r="H29" s="12">
        <f t="shared" ca="1" si="3"/>
        <v>8.77</v>
      </c>
      <c r="I29" s="20">
        <f t="shared" ca="1" si="4"/>
        <v>0</v>
      </c>
      <c r="J29" s="20">
        <f t="shared" ca="1" si="5"/>
        <v>0</v>
      </c>
      <c r="K29" s="20">
        <f t="shared" si="6"/>
        <v>0</v>
      </c>
      <c r="L29" s="20">
        <f t="shared" ca="1" si="7"/>
        <v>0</v>
      </c>
      <c r="M29" s="20">
        <f t="shared" ca="1" si="8"/>
        <v>0</v>
      </c>
      <c r="N29" s="17"/>
      <c r="O29" s="20">
        <f t="shared" ca="1" si="9"/>
        <v>0</v>
      </c>
      <c r="P29" s="20">
        <f t="shared" ca="1" si="10"/>
        <v>0</v>
      </c>
      <c r="Q29" s="17"/>
      <c r="R29" s="17"/>
      <c r="S29" s="16">
        <f t="shared" ca="1" si="11"/>
        <v>164.53</v>
      </c>
      <c r="T29" s="16">
        <f t="shared" ca="1" si="12"/>
        <v>168.77</v>
      </c>
      <c r="U29" s="1">
        <f t="shared" si="17"/>
        <v>9</v>
      </c>
      <c r="V29" s="21">
        <v>0</v>
      </c>
      <c r="W29" s="21">
        <v>0</v>
      </c>
      <c r="X29" s="21">
        <v>0</v>
      </c>
      <c r="Y29" s="21">
        <v>0</v>
      </c>
      <c r="Z29" s="21">
        <v>0</v>
      </c>
      <c r="AA29" s="21">
        <v>0</v>
      </c>
      <c r="AB29" s="21">
        <v>0</v>
      </c>
      <c r="AC29" s="16">
        <f t="shared" si="13"/>
        <v>0</v>
      </c>
      <c r="AD29" s="16">
        <f t="shared" si="14"/>
        <v>0</v>
      </c>
      <c r="AE29" s="18">
        <f t="shared" si="15"/>
        <v>0</v>
      </c>
      <c r="AF29" s="18">
        <f t="shared" si="16"/>
        <v>0</v>
      </c>
    </row>
    <row r="30" spans="1:32" x14ac:dyDescent="0.25">
      <c r="A30" s="11">
        <f t="shared" ca="1" si="1"/>
        <v>-0.55000000000000004</v>
      </c>
      <c r="B30" s="11">
        <f t="shared" ca="1" si="0"/>
        <v>-0.55400000000000005</v>
      </c>
      <c r="C30" s="11">
        <f t="shared" ca="1" si="0"/>
        <v>0.61599999999999999</v>
      </c>
      <c r="D30" s="11">
        <f t="shared" ca="1" si="0"/>
        <v>-0.88700000000000001</v>
      </c>
      <c r="E30" s="11">
        <f t="shared" ca="1" si="0"/>
        <v>-0.84099999999999997</v>
      </c>
      <c r="F30" s="11">
        <f t="shared" ca="1" si="0"/>
        <v>1.4E-2</v>
      </c>
      <c r="G30" s="12">
        <f t="shared" ca="1" si="2"/>
        <v>5.4489999999999998</v>
      </c>
      <c r="H30" s="12">
        <f t="shared" ca="1" si="3"/>
        <v>85.79</v>
      </c>
      <c r="I30" s="20">
        <f t="shared" ca="1" si="4"/>
        <v>0</v>
      </c>
      <c r="J30" s="20">
        <f t="shared" ca="1" si="5"/>
        <v>0</v>
      </c>
      <c r="K30" s="20">
        <f t="shared" si="6"/>
        <v>0</v>
      </c>
      <c r="L30" s="20">
        <f t="shared" ca="1" si="7"/>
        <v>0</v>
      </c>
      <c r="M30" s="20">
        <f t="shared" ca="1" si="8"/>
        <v>0</v>
      </c>
      <c r="N30" s="17"/>
      <c r="O30" s="20">
        <f t="shared" ca="1" si="9"/>
        <v>0</v>
      </c>
      <c r="P30" s="20">
        <f t="shared" ca="1" si="10"/>
        <v>0</v>
      </c>
      <c r="Q30" s="17"/>
      <c r="R30" s="17"/>
      <c r="S30" s="16">
        <f t="shared" ca="1" si="11"/>
        <v>165.44900000000001</v>
      </c>
      <c r="T30" s="16">
        <f t="shared" ca="1" si="12"/>
        <v>245.79000000000002</v>
      </c>
      <c r="U30" s="1">
        <f t="shared" si="17"/>
        <v>10</v>
      </c>
      <c r="V30" s="21">
        <v>0</v>
      </c>
      <c r="W30" s="21">
        <v>0</v>
      </c>
      <c r="X30" s="21">
        <v>0</v>
      </c>
      <c r="Y30" s="21">
        <v>0</v>
      </c>
      <c r="Z30" s="21">
        <v>0</v>
      </c>
      <c r="AA30" s="21">
        <v>0</v>
      </c>
      <c r="AB30" s="21">
        <v>0</v>
      </c>
      <c r="AC30" s="16">
        <f t="shared" si="13"/>
        <v>0</v>
      </c>
      <c r="AD30" s="16">
        <f t="shared" si="14"/>
        <v>0</v>
      </c>
      <c r="AE30" s="18">
        <f t="shared" si="15"/>
        <v>0</v>
      </c>
      <c r="AF30" s="18">
        <f t="shared" si="16"/>
        <v>0</v>
      </c>
    </row>
    <row r="31" spans="1:32" x14ac:dyDescent="0.25">
      <c r="A31" s="11">
        <f t="shared" ca="1" si="1"/>
        <v>-0.4</v>
      </c>
      <c r="B31" s="11">
        <f t="shared" ca="1" si="0"/>
        <v>-0.38600000000000001</v>
      </c>
      <c r="C31" s="11">
        <f t="shared" ca="1" si="0"/>
        <v>-0.80700000000000005</v>
      </c>
      <c r="D31" s="11">
        <f t="shared" ca="1" si="0"/>
        <v>0.39700000000000002</v>
      </c>
      <c r="E31" s="11">
        <f t="shared" ca="1" si="0"/>
        <v>-0.39300000000000002</v>
      </c>
      <c r="F31" s="11">
        <f t="shared" ca="1" si="0"/>
        <v>-0.629</v>
      </c>
      <c r="G31" s="12">
        <f t="shared" ca="1" si="2"/>
        <v>-1.552</v>
      </c>
      <c r="H31" s="12">
        <f t="shared" ca="1" si="3"/>
        <v>60.07</v>
      </c>
      <c r="I31" s="20">
        <f t="shared" ca="1" si="4"/>
        <v>0</v>
      </c>
      <c r="J31" s="20">
        <f t="shared" ca="1" si="5"/>
        <v>0</v>
      </c>
      <c r="K31" s="20">
        <f t="shared" si="6"/>
        <v>0</v>
      </c>
      <c r="L31" s="20">
        <f t="shared" ca="1" si="7"/>
        <v>0</v>
      </c>
      <c r="M31" s="20">
        <f t="shared" ca="1" si="8"/>
        <v>0</v>
      </c>
      <c r="N31" s="17"/>
      <c r="O31" s="20">
        <f t="shared" ca="1" si="9"/>
        <v>0</v>
      </c>
      <c r="P31" s="20">
        <f t="shared" ca="1" si="10"/>
        <v>0</v>
      </c>
      <c r="Q31" s="17"/>
      <c r="R31" s="17"/>
      <c r="S31" s="16">
        <f t="shared" ca="1" si="11"/>
        <v>158.44800000000001</v>
      </c>
      <c r="T31" s="16">
        <f t="shared" ca="1" si="12"/>
        <v>220.07</v>
      </c>
      <c r="U31" s="1">
        <f t="shared" si="17"/>
        <v>11</v>
      </c>
      <c r="V31" s="21">
        <v>0</v>
      </c>
      <c r="W31" s="21">
        <v>0</v>
      </c>
      <c r="X31" s="21">
        <v>0</v>
      </c>
      <c r="Y31" s="21">
        <v>0</v>
      </c>
      <c r="Z31" s="21">
        <v>0</v>
      </c>
      <c r="AA31" s="21">
        <v>0</v>
      </c>
      <c r="AB31" s="21">
        <v>0</v>
      </c>
      <c r="AC31" s="16">
        <f t="shared" si="13"/>
        <v>0</v>
      </c>
      <c r="AD31" s="16">
        <f t="shared" si="14"/>
        <v>0</v>
      </c>
      <c r="AE31" s="18">
        <f t="shared" si="15"/>
        <v>0</v>
      </c>
      <c r="AF31" s="18">
        <f t="shared" si="16"/>
        <v>0</v>
      </c>
    </row>
    <row r="32" spans="1:32" x14ac:dyDescent="0.25">
      <c r="A32" s="11">
        <f t="shared" ca="1" si="1"/>
        <v>-0.54600000000000004</v>
      </c>
      <c r="B32" s="11">
        <f t="shared" ca="1" si="0"/>
        <v>-0.70499999999999996</v>
      </c>
      <c r="C32" s="11">
        <f t="shared" ca="1" si="0"/>
        <v>-0.20599999999999999</v>
      </c>
      <c r="D32" s="11">
        <f t="shared" ca="1" si="0"/>
        <v>-0.76600000000000001</v>
      </c>
      <c r="E32" s="11">
        <f t="shared" ca="1" si="0"/>
        <v>-0.217</v>
      </c>
      <c r="F32" s="11">
        <f t="shared" ca="1" si="0"/>
        <v>0.95299999999999996</v>
      </c>
      <c r="G32" s="12">
        <f t="shared" ca="1" si="2"/>
        <v>2.633</v>
      </c>
      <c r="H32" s="12">
        <f t="shared" ca="1" si="3"/>
        <v>64.900000000000006</v>
      </c>
      <c r="I32" s="20">
        <f t="shared" ca="1" si="4"/>
        <v>0</v>
      </c>
      <c r="J32" s="20">
        <f t="shared" ca="1" si="5"/>
        <v>0</v>
      </c>
      <c r="K32" s="20">
        <f t="shared" si="6"/>
        <v>0</v>
      </c>
      <c r="L32" s="20">
        <f t="shared" ca="1" si="7"/>
        <v>0</v>
      </c>
      <c r="M32" s="20">
        <f t="shared" ca="1" si="8"/>
        <v>0</v>
      </c>
      <c r="N32" s="17"/>
      <c r="O32" s="20">
        <f t="shared" ca="1" si="9"/>
        <v>0</v>
      </c>
      <c r="P32" s="20">
        <f t="shared" ca="1" si="10"/>
        <v>0</v>
      </c>
      <c r="Q32" s="17"/>
      <c r="R32" s="17"/>
      <c r="S32" s="16">
        <f t="shared" ca="1" si="11"/>
        <v>162.63300000000001</v>
      </c>
      <c r="T32" s="16">
        <f t="shared" ca="1" si="12"/>
        <v>224.9</v>
      </c>
      <c r="U32" s="1">
        <f t="shared" si="17"/>
        <v>12</v>
      </c>
      <c r="V32" s="21">
        <v>0</v>
      </c>
      <c r="W32" s="21">
        <v>0</v>
      </c>
      <c r="X32" s="21">
        <v>0</v>
      </c>
      <c r="Y32" s="21">
        <v>0</v>
      </c>
      <c r="Z32" s="21">
        <v>0</v>
      </c>
      <c r="AA32" s="21">
        <v>0</v>
      </c>
      <c r="AB32" s="21">
        <v>0</v>
      </c>
      <c r="AC32" s="16">
        <f t="shared" si="13"/>
        <v>0</v>
      </c>
      <c r="AD32" s="16">
        <f t="shared" si="14"/>
        <v>0</v>
      </c>
      <c r="AE32" s="18">
        <f t="shared" si="15"/>
        <v>0</v>
      </c>
      <c r="AF32" s="18">
        <f t="shared" si="16"/>
        <v>0</v>
      </c>
    </row>
    <row r="33" spans="1:32" x14ac:dyDescent="0.25">
      <c r="A33" s="11">
        <f t="shared" ca="1" si="1"/>
        <v>-0.75600000000000001</v>
      </c>
      <c r="B33" s="11">
        <f t="shared" ca="1" si="0"/>
        <v>0.313</v>
      </c>
      <c r="C33" s="11">
        <f t="shared" ca="1" si="0"/>
        <v>-0.115</v>
      </c>
      <c r="D33" s="11">
        <f t="shared" ca="1" si="0"/>
        <v>-0.81799999999999995</v>
      </c>
      <c r="E33" s="11">
        <f t="shared" ca="1" si="0"/>
        <v>0.96799999999999997</v>
      </c>
      <c r="F33" s="11">
        <f t="shared" ca="1" si="0"/>
        <v>0.69499999999999995</v>
      </c>
      <c r="G33" s="12">
        <f t="shared" ca="1" si="2"/>
        <v>-3.379</v>
      </c>
      <c r="H33" s="12">
        <f t="shared" ca="1" si="3"/>
        <v>-18.940000000000001</v>
      </c>
      <c r="I33" s="20">
        <f t="shared" ca="1" si="4"/>
        <v>0</v>
      </c>
      <c r="J33" s="20">
        <f t="shared" ca="1" si="5"/>
        <v>0</v>
      </c>
      <c r="K33" s="20">
        <f t="shared" si="6"/>
        <v>0</v>
      </c>
      <c r="L33" s="20">
        <f t="shared" ca="1" si="7"/>
        <v>0</v>
      </c>
      <c r="M33" s="20">
        <f t="shared" ca="1" si="8"/>
        <v>0</v>
      </c>
      <c r="N33" s="17"/>
      <c r="O33" s="20">
        <f t="shared" ca="1" si="9"/>
        <v>0</v>
      </c>
      <c r="P33" s="20">
        <f t="shared" ca="1" si="10"/>
        <v>0</v>
      </c>
      <c r="Q33" s="17"/>
      <c r="R33" s="17"/>
      <c r="S33" s="16">
        <f t="shared" ca="1" si="11"/>
        <v>156.62100000000001</v>
      </c>
      <c r="T33" s="16">
        <f t="shared" ca="1" si="12"/>
        <v>141.06</v>
      </c>
      <c r="U33" s="1">
        <f t="shared" si="17"/>
        <v>13</v>
      </c>
      <c r="V33" s="21">
        <v>0</v>
      </c>
      <c r="W33" s="21">
        <v>0</v>
      </c>
      <c r="X33" s="21">
        <v>0</v>
      </c>
      <c r="Y33" s="21">
        <v>0</v>
      </c>
      <c r="Z33" s="21">
        <v>0</v>
      </c>
      <c r="AA33" s="21">
        <v>0</v>
      </c>
      <c r="AB33" s="21">
        <v>0</v>
      </c>
      <c r="AC33" s="16">
        <f t="shared" si="13"/>
        <v>0</v>
      </c>
      <c r="AD33" s="16">
        <f t="shared" si="14"/>
        <v>0</v>
      </c>
      <c r="AE33" s="18">
        <f t="shared" si="15"/>
        <v>0</v>
      </c>
      <c r="AF33" s="18">
        <f t="shared" si="16"/>
        <v>0</v>
      </c>
    </row>
    <row r="34" spans="1:32" x14ac:dyDescent="0.25">
      <c r="A34" s="11">
        <f t="shared" ca="1" si="1"/>
        <v>0.443</v>
      </c>
      <c r="B34" s="11">
        <f t="shared" ca="1" si="0"/>
        <v>-0.33400000000000002</v>
      </c>
      <c r="C34" s="11">
        <f t="shared" ca="1" si="0"/>
        <v>0.64500000000000002</v>
      </c>
      <c r="D34" s="11">
        <f t="shared" ca="1" si="0"/>
        <v>-0.97799999999999998</v>
      </c>
      <c r="E34" s="11">
        <f t="shared" ca="1" si="0"/>
        <v>-0.17199999999999999</v>
      </c>
      <c r="F34" s="11">
        <f t="shared" ca="1" si="0"/>
        <v>0.43</v>
      </c>
      <c r="G34" s="12">
        <f t="shared" ca="1" si="2"/>
        <v>-8.2430000000000003</v>
      </c>
      <c r="H34" s="12">
        <f t="shared" ca="1" si="3"/>
        <v>-86.12</v>
      </c>
      <c r="I34" s="20">
        <f t="shared" ca="1" si="4"/>
        <v>0</v>
      </c>
      <c r="J34" s="20">
        <f t="shared" ca="1" si="5"/>
        <v>0</v>
      </c>
      <c r="K34" s="20">
        <f t="shared" si="6"/>
        <v>0</v>
      </c>
      <c r="L34" s="20">
        <f t="shared" ca="1" si="7"/>
        <v>0</v>
      </c>
      <c r="M34" s="20">
        <f t="shared" ca="1" si="8"/>
        <v>0</v>
      </c>
      <c r="N34" s="17"/>
      <c r="O34" s="20">
        <f t="shared" ca="1" si="9"/>
        <v>0</v>
      </c>
      <c r="P34" s="20">
        <f t="shared" ca="1" si="10"/>
        <v>0</v>
      </c>
      <c r="Q34" s="17"/>
      <c r="R34" s="17"/>
      <c r="S34" s="16">
        <f t="shared" ca="1" si="11"/>
        <v>151.75700000000001</v>
      </c>
      <c r="T34" s="16">
        <f t="shared" ca="1" si="12"/>
        <v>73.88</v>
      </c>
      <c r="U34" s="1">
        <f t="shared" si="17"/>
        <v>14</v>
      </c>
      <c r="V34" s="21">
        <v>0</v>
      </c>
      <c r="W34" s="21">
        <v>0</v>
      </c>
      <c r="X34" s="21">
        <v>0</v>
      </c>
      <c r="Y34" s="21">
        <v>0</v>
      </c>
      <c r="Z34" s="21">
        <v>0</v>
      </c>
      <c r="AA34" s="21">
        <v>0</v>
      </c>
      <c r="AB34" s="21">
        <v>0</v>
      </c>
      <c r="AC34" s="16">
        <f t="shared" si="13"/>
        <v>0</v>
      </c>
      <c r="AD34" s="16">
        <f t="shared" si="14"/>
        <v>0</v>
      </c>
      <c r="AE34" s="18">
        <f t="shared" si="15"/>
        <v>0</v>
      </c>
      <c r="AF34" s="18">
        <f t="shared" si="16"/>
        <v>0</v>
      </c>
    </row>
    <row r="35" spans="1:32" x14ac:dyDescent="0.25">
      <c r="A35" s="11">
        <f t="shared" ca="1" si="1"/>
        <v>-0.39100000000000001</v>
      </c>
      <c r="B35" s="11">
        <f t="shared" ca="1" si="0"/>
        <v>-0.86099999999999999</v>
      </c>
      <c r="C35" s="11">
        <f t="shared" ca="1" si="0"/>
        <v>-0.77700000000000002</v>
      </c>
      <c r="D35" s="11">
        <f t="shared" ca="1" si="0"/>
        <v>0.44500000000000001</v>
      </c>
      <c r="E35" s="11">
        <f t="shared" ca="1" si="0"/>
        <v>-0.13500000000000001</v>
      </c>
      <c r="F35" s="11">
        <f t="shared" ca="1" si="0"/>
        <v>0.29799999999999999</v>
      </c>
      <c r="G35" s="12">
        <f t="shared" ca="1" si="2"/>
        <v>-6.2460000000000004</v>
      </c>
      <c r="H35" s="12">
        <f t="shared" ca="1" si="3"/>
        <v>63.11</v>
      </c>
      <c r="I35" s="20">
        <f t="shared" ca="1" si="4"/>
        <v>0</v>
      </c>
      <c r="J35" s="20">
        <f t="shared" ca="1" si="5"/>
        <v>0</v>
      </c>
      <c r="K35" s="20">
        <f t="shared" si="6"/>
        <v>0</v>
      </c>
      <c r="L35" s="20">
        <f t="shared" ca="1" si="7"/>
        <v>0</v>
      </c>
      <c r="M35" s="20">
        <f t="shared" ca="1" si="8"/>
        <v>0</v>
      </c>
      <c r="N35" s="17"/>
      <c r="O35" s="20">
        <f t="shared" ca="1" si="9"/>
        <v>0</v>
      </c>
      <c r="P35" s="20">
        <f t="shared" ca="1" si="10"/>
        <v>0</v>
      </c>
      <c r="Q35" s="17"/>
      <c r="R35" s="17"/>
      <c r="S35" s="16">
        <f t="shared" ca="1" si="11"/>
        <v>153.75399999999999</v>
      </c>
      <c r="T35" s="16">
        <f t="shared" ca="1" si="12"/>
        <v>223.11</v>
      </c>
      <c r="U35" s="1">
        <f t="shared" si="17"/>
        <v>15</v>
      </c>
      <c r="V35" s="21">
        <v>0</v>
      </c>
      <c r="W35" s="21">
        <v>0</v>
      </c>
      <c r="X35" s="21">
        <v>0</v>
      </c>
      <c r="Y35" s="21">
        <v>0</v>
      </c>
      <c r="Z35" s="21">
        <v>0</v>
      </c>
      <c r="AA35" s="21">
        <v>0</v>
      </c>
      <c r="AB35" s="21">
        <v>0</v>
      </c>
      <c r="AC35" s="16">
        <f t="shared" si="13"/>
        <v>0</v>
      </c>
      <c r="AD35" s="16">
        <f t="shared" si="14"/>
        <v>0</v>
      </c>
      <c r="AE35" s="18">
        <f t="shared" si="15"/>
        <v>0</v>
      </c>
      <c r="AF35" s="18">
        <f t="shared" si="16"/>
        <v>0</v>
      </c>
    </row>
    <row r="36" spans="1:32" x14ac:dyDescent="0.25">
      <c r="A36" s="11">
        <f t="shared" ca="1" si="1"/>
        <v>0.48</v>
      </c>
      <c r="B36" s="11">
        <f t="shared" ca="1" si="0"/>
        <v>-0.67700000000000005</v>
      </c>
      <c r="C36" s="11">
        <f t="shared" ca="1" si="0"/>
        <v>-0.68600000000000005</v>
      </c>
      <c r="D36" s="11">
        <f t="shared" ca="1" si="0"/>
        <v>-0.32300000000000001</v>
      </c>
      <c r="E36" s="11">
        <f t="shared" ca="1" si="0"/>
        <v>0.98899999999999999</v>
      </c>
      <c r="F36" s="11">
        <f t="shared" ca="1" si="0"/>
        <v>0.72799999999999998</v>
      </c>
      <c r="G36" s="12">
        <f t="shared" ca="1" si="2"/>
        <v>-7.11</v>
      </c>
      <c r="H36" s="12">
        <f t="shared" ca="1" si="3"/>
        <v>87.42</v>
      </c>
      <c r="I36" s="20">
        <f t="shared" ca="1" si="4"/>
        <v>0</v>
      </c>
      <c r="J36" s="20">
        <f t="shared" ca="1" si="5"/>
        <v>0</v>
      </c>
      <c r="K36" s="20">
        <f t="shared" si="6"/>
        <v>0</v>
      </c>
      <c r="L36" s="20">
        <f t="shared" ca="1" si="7"/>
        <v>0</v>
      </c>
      <c r="M36" s="20">
        <f t="shared" ca="1" si="8"/>
        <v>0</v>
      </c>
      <c r="N36" s="17"/>
      <c r="O36" s="20">
        <f t="shared" ca="1" si="9"/>
        <v>0</v>
      </c>
      <c r="P36" s="20">
        <f t="shared" ca="1" si="10"/>
        <v>0</v>
      </c>
      <c r="Q36" s="17"/>
      <c r="R36" s="17"/>
      <c r="S36" s="16">
        <f t="shared" ca="1" si="11"/>
        <v>152.88999999999999</v>
      </c>
      <c r="T36" s="16">
        <f t="shared" ca="1" si="12"/>
        <v>247.42000000000002</v>
      </c>
      <c r="U36" s="1">
        <f t="shared" si="17"/>
        <v>16</v>
      </c>
      <c r="V36" s="21">
        <v>0</v>
      </c>
      <c r="W36" s="21">
        <v>0</v>
      </c>
      <c r="X36" s="21">
        <v>0</v>
      </c>
      <c r="Y36" s="21">
        <v>0</v>
      </c>
      <c r="Z36" s="21">
        <v>0</v>
      </c>
      <c r="AA36" s="21">
        <v>0</v>
      </c>
      <c r="AB36" s="21">
        <v>0</v>
      </c>
      <c r="AC36" s="16">
        <f t="shared" si="13"/>
        <v>0</v>
      </c>
      <c r="AD36" s="16">
        <f t="shared" si="14"/>
        <v>0</v>
      </c>
      <c r="AE36" s="18">
        <f t="shared" si="15"/>
        <v>0</v>
      </c>
      <c r="AF36" s="18">
        <f t="shared" si="16"/>
        <v>0</v>
      </c>
    </row>
    <row r="37" spans="1:32" x14ac:dyDescent="0.25">
      <c r="A37" s="11">
        <f t="shared" ca="1" si="1"/>
        <v>-0.83599999999999997</v>
      </c>
      <c r="B37" s="11">
        <f t="shared" ca="1" si="1"/>
        <v>0.34</v>
      </c>
      <c r="C37" s="11">
        <f t="shared" ca="1" si="1"/>
        <v>0.80900000000000005</v>
      </c>
      <c r="D37" s="11">
        <f t="shared" ca="1" si="1"/>
        <v>0.20499999999999999</v>
      </c>
      <c r="E37" s="11">
        <f t="shared" ca="1" si="1"/>
        <v>-0.36699999999999999</v>
      </c>
      <c r="F37" s="11">
        <f t="shared" ca="1" si="1"/>
        <v>-0.68899999999999995</v>
      </c>
      <c r="G37" s="12">
        <f t="shared" ca="1" si="2"/>
        <v>-0.75800000000000001</v>
      </c>
      <c r="H37" s="12">
        <f t="shared" ca="1" si="3"/>
        <v>-57.77</v>
      </c>
      <c r="I37" s="20">
        <f t="shared" ca="1" si="4"/>
        <v>0</v>
      </c>
      <c r="J37" s="20">
        <f t="shared" ca="1" si="5"/>
        <v>0</v>
      </c>
      <c r="K37" s="20">
        <f t="shared" si="6"/>
        <v>0</v>
      </c>
      <c r="L37" s="20">
        <f t="shared" ca="1" si="7"/>
        <v>0</v>
      </c>
      <c r="M37" s="20">
        <f t="shared" ca="1" si="8"/>
        <v>0</v>
      </c>
      <c r="N37" s="17"/>
      <c r="O37" s="20">
        <f t="shared" ca="1" si="9"/>
        <v>0</v>
      </c>
      <c r="P37" s="20">
        <f t="shared" ca="1" si="10"/>
        <v>0</v>
      </c>
      <c r="Q37" s="17"/>
      <c r="R37" s="17"/>
      <c r="S37" s="16">
        <f t="shared" ca="1" si="11"/>
        <v>159.24199999999999</v>
      </c>
      <c r="T37" s="16">
        <f t="shared" ca="1" si="12"/>
        <v>102.22999999999999</v>
      </c>
      <c r="U37" s="1">
        <f t="shared" si="17"/>
        <v>17</v>
      </c>
      <c r="V37" s="21">
        <v>0</v>
      </c>
      <c r="W37" s="21">
        <v>0</v>
      </c>
      <c r="X37" s="21">
        <v>0</v>
      </c>
      <c r="Y37" s="21">
        <v>0</v>
      </c>
      <c r="Z37" s="21">
        <v>0</v>
      </c>
      <c r="AA37" s="21">
        <v>0</v>
      </c>
      <c r="AB37" s="21">
        <v>0</v>
      </c>
      <c r="AC37" s="16">
        <f t="shared" si="13"/>
        <v>0</v>
      </c>
      <c r="AD37" s="16">
        <f t="shared" si="14"/>
        <v>0</v>
      </c>
      <c r="AE37" s="18">
        <f t="shared" si="15"/>
        <v>0</v>
      </c>
      <c r="AF37" s="18">
        <f t="shared" si="16"/>
        <v>0</v>
      </c>
    </row>
    <row r="38" spans="1:32" x14ac:dyDescent="0.25">
      <c r="A38" s="11">
        <f t="shared" ca="1" si="1"/>
        <v>0.69</v>
      </c>
      <c r="B38" s="11">
        <f t="shared" ca="1" si="1"/>
        <v>0.14399999999999999</v>
      </c>
      <c r="C38" s="11">
        <f t="shared" ca="1" si="1"/>
        <v>-0.71699999999999997</v>
      </c>
      <c r="D38" s="11">
        <f t="shared" ca="1" si="1"/>
        <v>-0.76400000000000001</v>
      </c>
      <c r="E38" s="11">
        <f t="shared" ca="1" si="1"/>
        <v>4.2999999999999997E-2</v>
      </c>
      <c r="F38" s="11">
        <f t="shared" ca="1" si="1"/>
        <v>-0.497</v>
      </c>
      <c r="G38" s="12">
        <f t="shared" ca="1" si="2"/>
        <v>8.6059999999999999</v>
      </c>
      <c r="H38" s="12">
        <f t="shared" ca="1" si="3"/>
        <v>76.650000000000006</v>
      </c>
      <c r="I38" s="20">
        <f t="shared" ca="1" si="4"/>
        <v>0</v>
      </c>
      <c r="J38" s="20">
        <f t="shared" ca="1" si="5"/>
        <v>0</v>
      </c>
      <c r="K38" s="20">
        <f t="shared" si="6"/>
        <v>0</v>
      </c>
      <c r="L38" s="20">
        <f t="shared" ca="1" si="7"/>
        <v>0</v>
      </c>
      <c r="M38" s="20">
        <f t="shared" ca="1" si="8"/>
        <v>0</v>
      </c>
      <c r="N38" s="17"/>
      <c r="O38" s="20">
        <f t="shared" ca="1" si="9"/>
        <v>0</v>
      </c>
      <c r="P38" s="20">
        <f t="shared" ca="1" si="10"/>
        <v>0</v>
      </c>
      <c r="Q38" s="17"/>
      <c r="R38" s="17"/>
      <c r="S38" s="16">
        <f t="shared" ca="1" si="11"/>
        <v>168.60599999999999</v>
      </c>
      <c r="T38" s="16">
        <f t="shared" ca="1" si="12"/>
        <v>236.65</v>
      </c>
      <c r="U38" s="1">
        <f t="shared" si="17"/>
        <v>18</v>
      </c>
      <c r="V38" s="21">
        <v>0</v>
      </c>
      <c r="W38" s="21">
        <v>0</v>
      </c>
      <c r="X38" s="21">
        <v>0</v>
      </c>
      <c r="Y38" s="21">
        <v>0</v>
      </c>
      <c r="Z38" s="21">
        <v>0</v>
      </c>
      <c r="AA38" s="21">
        <v>0</v>
      </c>
      <c r="AB38" s="21">
        <v>0</v>
      </c>
      <c r="AC38" s="16">
        <f t="shared" si="13"/>
        <v>0</v>
      </c>
      <c r="AD38" s="16">
        <f t="shared" si="14"/>
        <v>0</v>
      </c>
      <c r="AE38" s="18">
        <f t="shared" si="15"/>
        <v>0</v>
      </c>
      <c r="AF38" s="18">
        <f t="shared" si="16"/>
        <v>0</v>
      </c>
    </row>
    <row r="39" spans="1:32" x14ac:dyDescent="0.25">
      <c r="A39" s="11">
        <f t="shared" ca="1" si="1"/>
        <v>-0.71899999999999997</v>
      </c>
      <c r="B39" s="11">
        <f t="shared" ca="1" si="1"/>
        <v>-0.629</v>
      </c>
      <c r="C39" s="11">
        <f t="shared" ca="1" si="1"/>
        <v>-5.0999999999999997E-2</v>
      </c>
      <c r="D39" s="11">
        <f t="shared" ca="1" si="1"/>
        <v>-0.64100000000000001</v>
      </c>
      <c r="E39" s="11">
        <f t="shared" ca="1" si="1"/>
        <v>-0.36499999999999999</v>
      </c>
      <c r="F39" s="11">
        <f t="shared" ca="1" si="1"/>
        <v>0.67900000000000005</v>
      </c>
      <c r="G39" s="12">
        <f t="shared" ca="1" si="2"/>
        <v>2.7229999999999999</v>
      </c>
      <c r="H39" s="12">
        <f t="shared" ca="1" si="3"/>
        <v>37.56</v>
      </c>
      <c r="I39" s="20">
        <f t="shared" ca="1" si="4"/>
        <v>0</v>
      </c>
      <c r="J39" s="20">
        <f t="shared" ca="1" si="5"/>
        <v>0</v>
      </c>
      <c r="K39" s="20">
        <f t="shared" si="6"/>
        <v>0</v>
      </c>
      <c r="L39" s="20">
        <f t="shared" ca="1" si="7"/>
        <v>0</v>
      </c>
      <c r="M39" s="20">
        <f t="shared" ca="1" si="8"/>
        <v>0</v>
      </c>
      <c r="N39" s="17"/>
      <c r="O39" s="20">
        <f t="shared" ca="1" si="9"/>
        <v>0</v>
      </c>
      <c r="P39" s="20">
        <f t="shared" ca="1" si="10"/>
        <v>0</v>
      </c>
      <c r="Q39" s="17"/>
      <c r="R39" s="17"/>
      <c r="S39" s="16">
        <f t="shared" ca="1" si="11"/>
        <v>162.72300000000001</v>
      </c>
      <c r="T39" s="16">
        <f t="shared" ca="1" si="12"/>
        <v>197.56</v>
      </c>
      <c r="U39" s="1">
        <f t="shared" si="17"/>
        <v>19</v>
      </c>
      <c r="V39" s="21">
        <v>0</v>
      </c>
      <c r="W39" s="21">
        <v>0</v>
      </c>
      <c r="X39" s="21">
        <v>0</v>
      </c>
      <c r="Y39" s="21">
        <v>0</v>
      </c>
      <c r="Z39" s="21">
        <v>0</v>
      </c>
      <c r="AA39" s="21">
        <v>0</v>
      </c>
      <c r="AB39" s="21">
        <v>0</v>
      </c>
      <c r="AC39" s="16">
        <f t="shared" si="13"/>
        <v>0</v>
      </c>
      <c r="AD39" s="16">
        <f t="shared" si="14"/>
        <v>0</v>
      </c>
      <c r="AE39" s="18">
        <f t="shared" si="15"/>
        <v>0</v>
      </c>
      <c r="AF39" s="18">
        <f t="shared" si="16"/>
        <v>0</v>
      </c>
    </row>
    <row r="40" spans="1:32" x14ac:dyDescent="0.25">
      <c r="A40" s="11">
        <f t="shared" ca="1" si="1"/>
        <v>-0.63500000000000001</v>
      </c>
      <c r="B40" s="11">
        <f t="shared" ca="1" si="1"/>
        <v>-0.313</v>
      </c>
      <c r="C40" s="11">
        <f t="shared" ca="1" si="1"/>
        <v>0.78200000000000003</v>
      </c>
      <c r="D40" s="11">
        <f t="shared" ca="1" si="1"/>
        <v>-0.53600000000000003</v>
      </c>
      <c r="E40" s="11">
        <f t="shared" ca="1" si="1"/>
        <v>0.438</v>
      </c>
      <c r="F40" s="11">
        <f t="shared" ca="1" si="1"/>
        <v>-0.80600000000000005</v>
      </c>
      <c r="G40" s="12">
        <f t="shared" ca="1" si="2"/>
        <v>3.3069999999999999</v>
      </c>
      <c r="H40" s="12">
        <f t="shared" ca="1" si="3"/>
        <v>7.86</v>
      </c>
      <c r="I40" s="20">
        <f t="shared" ca="1" si="4"/>
        <v>0</v>
      </c>
      <c r="J40" s="20">
        <f t="shared" ca="1" si="5"/>
        <v>0</v>
      </c>
      <c r="K40" s="20">
        <f t="shared" si="6"/>
        <v>0</v>
      </c>
      <c r="L40" s="20">
        <f t="shared" ca="1" si="7"/>
        <v>0</v>
      </c>
      <c r="M40" s="20">
        <f t="shared" ca="1" si="8"/>
        <v>0</v>
      </c>
      <c r="N40" s="17"/>
      <c r="O40" s="20">
        <f t="shared" ca="1" si="9"/>
        <v>0</v>
      </c>
      <c r="P40" s="20">
        <f t="shared" ca="1" si="10"/>
        <v>0</v>
      </c>
      <c r="Q40" s="17"/>
      <c r="R40" s="17"/>
      <c r="S40" s="16">
        <f t="shared" ca="1" si="11"/>
        <v>163.30699999999999</v>
      </c>
      <c r="T40" s="16">
        <f t="shared" ca="1" si="12"/>
        <v>167.86</v>
      </c>
      <c r="U40" s="1">
        <f t="shared" si="17"/>
        <v>20</v>
      </c>
      <c r="V40" s="21">
        <v>0</v>
      </c>
      <c r="W40" s="21">
        <v>0</v>
      </c>
      <c r="X40" s="21">
        <v>0</v>
      </c>
      <c r="Y40" s="21">
        <v>0</v>
      </c>
      <c r="Z40" s="21">
        <v>0</v>
      </c>
      <c r="AA40" s="21">
        <v>0</v>
      </c>
      <c r="AB40" s="21">
        <v>0</v>
      </c>
      <c r="AC40" s="16">
        <f t="shared" si="13"/>
        <v>0</v>
      </c>
      <c r="AD40" s="16">
        <f t="shared" si="14"/>
        <v>0</v>
      </c>
      <c r="AE40" s="18">
        <f t="shared" si="15"/>
        <v>0</v>
      </c>
      <c r="AF40" s="18">
        <f t="shared" si="16"/>
        <v>0</v>
      </c>
    </row>
    <row r="41" spans="1:32" x14ac:dyDescent="0.25">
      <c r="A41" s="11">
        <f t="shared" ca="1" si="1"/>
        <v>0.91600000000000004</v>
      </c>
      <c r="B41" s="11">
        <f t="shared" ca="1" si="1"/>
        <v>-0.47099999999999997</v>
      </c>
      <c r="C41" s="11">
        <f t="shared" ca="1" si="1"/>
        <v>3.2000000000000001E-2</v>
      </c>
      <c r="D41" s="11">
        <f t="shared" ca="1" si="1"/>
        <v>-0.45100000000000001</v>
      </c>
      <c r="E41" s="11">
        <f t="shared" ca="1" si="1"/>
        <v>-0.98199999999999998</v>
      </c>
      <c r="F41" s="11">
        <f t="shared" ca="1" si="1"/>
        <v>-0.73599999999999999</v>
      </c>
      <c r="G41" s="12">
        <f t="shared" ca="1" si="2"/>
        <v>-4.1760000000000002</v>
      </c>
      <c r="H41" s="12">
        <f t="shared" ca="1" si="3"/>
        <v>36.25</v>
      </c>
      <c r="I41" s="20">
        <f t="shared" ca="1" si="4"/>
        <v>0</v>
      </c>
      <c r="J41" s="20">
        <f t="shared" ca="1" si="5"/>
        <v>0</v>
      </c>
      <c r="K41" s="20">
        <f t="shared" si="6"/>
        <v>0</v>
      </c>
      <c r="L41" s="20">
        <f t="shared" ca="1" si="7"/>
        <v>0</v>
      </c>
      <c r="M41" s="20">
        <f t="shared" ca="1" si="8"/>
        <v>0</v>
      </c>
      <c r="N41" s="17"/>
      <c r="O41" s="20">
        <f t="shared" ca="1" si="9"/>
        <v>0</v>
      </c>
      <c r="P41" s="20">
        <f t="shared" ca="1" si="10"/>
        <v>0</v>
      </c>
      <c r="Q41" s="17"/>
      <c r="R41" s="17"/>
      <c r="S41" s="16">
        <f t="shared" ca="1" si="11"/>
        <v>155.82400000000001</v>
      </c>
      <c r="T41" s="16">
        <f t="shared" ca="1" si="12"/>
        <v>196.25</v>
      </c>
      <c r="U41" s="1">
        <f t="shared" si="17"/>
        <v>21</v>
      </c>
      <c r="V41" s="21">
        <v>0</v>
      </c>
      <c r="W41" s="21">
        <v>0</v>
      </c>
      <c r="X41" s="21">
        <v>0</v>
      </c>
      <c r="Y41" s="21">
        <v>0</v>
      </c>
      <c r="Z41" s="21">
        <v>0</v>
      </c>
      <c r="AA41" s="21">
        <v>0</v>
      </c>
      <c r="AB41" s="21">
        <v>0</v>
      </c>
      <c r="AC41" s="16">
        <f t="shared" si="13"/>
        <v>0</v>
      </c>
      <c r="AD41" s="16">
        <f t="shared" si="14"/>
        <v>0</v>
      </c>
      <c r="AE41" s="18">
        <f t="shared" si="15"/>
        <v>0</v>
      </c>
      <c r="AF41" s="18">
        <f t="shared" si="16"/>
        <v>0</v>
      </c>
    </row>
    <row r="42" spans="1:32" x14ac:dyDescent="0.25">
      <c r="A42" s="11">
        <f t="shared" ca="1" si="1"/>
        <v>-0.53900000000000003</v>
      </c>
      <c r="B42" s="11">
        <f t="shared" ca="1" si="1"/>
        <v>0.223</v>
      </c>
      <c r="C42" s="11">
        <f t="shared" ca="1" si="1"/>
        <v>-0.96499999999999997</v>
      </c>
      <c r="D42" s="11">
        <f t="shared" ca="1" si="1"/>
        <v>-0.81699999999999995</v>
      </c>
      <c r="E42" s="11">
        <f t="shared" ca="1" si="1"/>
        <v>0.79400000000000004</v>
      </c>
      <c r="F42" s="11">
        <f t="shared" ca="1" si="1"/>
        <v>-0.33400000000000002</v>
      </c>
      <c r="G42" s="12">
        <f t="shared" ca="1" si="2"/>
        <v>-1.502</v>
      </c>
      <c r="H42" s="12">
        <f t="shared" ca="1" si="3"/>
        <v>-84.46</v>
      </c>
      <c r="I42" s="20">
        <f t="shared" ca="1" si="4"/>
        <v>0</v>
      </c>
      <c r="J42" s="20">
        <f t="shared" ca="1" si="5"/>
        <v>0</v>
      </c>
      <c r="K42" s="20">
        <f t="shared" si="6"/>
        <v>0</v>
      </c>
      <c r="L42" s="20">
        <f t="shared" ca="1" si="7"/>
        <v>0</v>
      </c>
      <c r="M42" s="20">
        <f t="shared" ca="1" si="8"/>
        <v>0</v>
      </c>
      <c r="N42" s="17"/>
      <c r="O42" s="20">
        <f t="shared" ca="1" si="9"/>
        <v>0</v>
      </c>
      <c r="P42" s="20">
        <f t="shared" ca="1" si="10"/>
        <v>0</v>
      </c>
      <c r="Q42" s="17"/>
      <c r="R42" s="17"/>
      <c r="S42" s="16">
        <f t="shared" ca="1" si="11"/>
        <v>158.49799999999999</v>
      </c>
      <c r="T42" s="16">
        <f t="shared" ca="1" si="12"/>
        <v>75.540000000000006</v>
      </c>
      <c r="U42" s="1">
        <f t="shared" si="17"/>
        <v>22</v>
      </c>
      <c r="V42" s="21">
        <v>0</v>
      </c>
      <c r="W42" s="21">
        <v>0</v>
      </c>
      <c r="X42" s="21">
        <v>0</v>
      </c>
      <c r="Y42" s="21">
        <v>0</v>
      </c>
      <c r="Z42" s="21">
        <v>0</v>
      </c>
      <c r="AA42" s="21">
        <v>0</v>
      </c>
      <c r="AB42" s="21">
        <v>0</v>
      </c>
      <c r="AC42" s="16">
        <f t="shared" si="13"/>
        <v>0</v>
      </c>
      <c r="AD42" s="16">
        <f t="shared" si="14"/>
        <v>0</v>
      </c>
      <c r="AE42" s="18">
        <f t="shared" si="15"/>
        <v>0</v>
      </c>
      <c r="AF42" s="18">
        <f t="shared" si="16"/>
        <v>0</v>
      </c>
    </row>
    <row r="43" spans="1:32" x14ac:dyDescent="0.25">
      <c r="A43" s="11">
        <f t="shared" ca="1" si="1"/>
        <v>0.57699999999999996</v>
      </c>
      <c r="B43" s="11">
        <f t="shared" ca="1" si="1"/>
        <v>-0.47299999999999998</v>
      </c>
      <c r="C43" s="11">
        <f t="shared" ca="1" si="1"/>
        <v>0.152</v>
      </c>
      <c r="D43" s="11">
        <f t="shared" ca="1" si="1"/>
        <v>0.65300000000000002</v>
      </c>
      <c r="E43" s="11">
        <f t="shared" ca="1" si="1"/>
        <v>-0.23100000000000001</v>
      </c>
      <c r="F43" s="11">
        <f t="shared" ca="1" si="1"/>
        <v>0.88300000000000001</v>
      </c>
      <c r="G43" s="12">
        <f t="shared" ca="1" si="2"/>
        <v>-4.5970000000000004</v>
      </c>
      <c r="H43" s="12">
        <f t="shared" ca="1" si="3"/>
        <v>-35.44</v>
      </c>
      <c r="I43" s="20">
        <f t="shared" ca="1" si="4"/>
        <v>0</v>
      </c>
      <c r="J43" s="20">
        <f t="shared" ca="1" si="5"/>
        <v>0</v>
      </c>
      <c r="K43" s="20">
        <f t="shared" si="6"/>
        <v>0</v>
      </c>
      <c r="L43" s="20">
        <f t="shared" ca="1" si="7"/>
        <v>0</v>
      </c>
      <c r="M43" s="20">
        <f t="shared" ca="1" si="8"/>
        <v>0</v>
      </c>
      <c r="N43" s="17"/>
      <c r="O43" s="20">
        <f t="shared" ca="1" si="9"/>
        <v>0</v>
      </c>
      <c r="P43" s="20">
        <f t="shared" ca="1" si="10"/>
        <v>0</v>
      </c>
      <c r="Q43" s="17"/>
      <c r="R43" s="17"/>
      <c r="S43" s="16">
        <f t="shared" ca="1" si="11"/>
        <v>155.40299999999999</v>
      </c>
      <c r="T43" s="16">
        <f t="shared" ca="1" si="12"/>
        <v>124.56</v>
      </c>
      <c r="U43" s="1">
        <f t="shared" si="17"/>
        <v>23</v>
      </c>
      <c r="V43" s="21">
        <v>0</v>
      </c>
      <c r="W43" s="21">
        <v>0</v>
      </c>
      <c r="X43" s="21">
        <v>0</v>
      </c>
      <c r="Y43" s="21">
        <v>0</v>
      </c>
      <c r="Z43" s="21">
        <v>0</v>
      </c>
      <c r="AA43" s="21">
        <v>0</v>
      </c>
      <c r="AB43" s="21">
        <v>0</v>
      </c>
      <c r="AC43" s="16">
        <f t="shared" si="13"/>
        <v>0</v>
      </c>
      <c r="AD43" s="16">
        <f t="shared" si="14"/>
        <v>0</v>
      </c>
      <c r="AE43" s="18">
        <f t="shared" si="15"/>
        <v>0</v>
      </c>
      <c r="AF43" s="18">
        <f t="shared" si="16"/>
        <v>0</v>
      </c>
    </row>
    <row r="44" spans="1:32" x14ac:dyDescent="0.25">
      <c r="A44" s="11">
        <f t="shared" ca="1" si="1"/>
        <v>0.56699999999999995</v>
      </c>
      <c r="B44" s="11">
        <f t="shared" ca="1" si="1"/>
        <v>0.35299999999999998</v>
      </c>
      <c r="C44" s="11">
        <f t="shared" ca="1" si="1"/>
        <v>-0.83899999999999997</v>
      </c>
      <c r="D44" s="11">
        <f t="shared" ca="1" si="1"/>
        <v>0.33800000000000002</v>
      </c>
      <c r="E44" s="11">
        <f t="shared" ca="1" si="1"/>
        <v>5.8000000000000003E-2</v>
      </c>
      <c r="F44" s="11">
        <f t="shared" ca="1" si="1"/>
        <v>0.32</v>
      </c>
      <c r="G44" s="12">
        <f t="shared" ca="1" si="2"/>
        <v>-7.9470000000000001</v>
      </c>
      <c r="H44" s="12">
        <f t="shared" ca="1" si="3"/>
        <v>-67.67</v>
      </c>
      <c r="I44" s="20">
        <f t="shared" ca="1" si="4"/>
        <v>0</v>
      </c>
      <c r="J44" s="20">
        <f t="shared" ca="1" si="5"/>
        <v>0</v>
      </c>
      <c r="K44" s="20">
        <f t="shared" si="6"/>
        <v>0</v>
      </c>
      <c r="L44" s="20">
        <f t="shared" ca="1" si="7"/>
        <v>0</v>
      </c>
      <c r="M44" s="20">
        <f t="shared" ca="1" si="8"/>
        <v>0</v>
      </c>
      <c r="N44" s="17"/>
      <c r="O44" s="20">
        <f t="shared" ca="1" si="9"/>
        <v>0</v>
      </c>
      <c r="P44" s="20">
        <f t="shared" ca="1" si="10"/>
        <v>0</v>
      </c>
      <c r="Q44" s="17"/>
      <c r="R44" s="17"/>
      <c r="S44" s="16">
        <f t="shared" ca="1" si="11"/>
        <v>152.053</v>
      </c>
      <c r="T44" s="16">
        <f t="shared" ca="1" si="12"/>
        <v>92.33</v>
      </c>
      <c r="U44" s="1">
        <f t="shared" si="17"/>
        <v>24</v>
      </c>
      <c r="V44" s="21">
        <v>0</v>
      </c>
      <c r="W44" s="21">
        <v>0</v>
      </c>
      <c r="X44" s="21">
        <v>0</v>
      </c>
      <c r="Y44" s="21">
        <v>0</v>
      </c>
      <c r="Z44" s="21">
        <v>0</v>
      </c>
      <c r="AA44" s="21">
        <v>0</v>
      </c>
      <c r="AB44" s="21">
        <v>0</v>
      </c>
      <c r="AC44" s="16">
        <f t="shared" si="13"/>
        <v>0</v>
      </c>
      <c r="AD44" s="16">
        <f t="shared" si="14"/>
        <v>0</v>
      </c>
      <c r="AE44" s="18">
        <f t="shared" si="15"/>
        <v>0</v>
      </c>
      <c r="AF44" s="18">
        <f t="shared" si="16"/>
        <v>0</v>
      </c>
    </row>
    <row r="45" spans="1:32" x14ac:dyDescent="0.25">
      <c r="A45" s="11">
        <f t="shared" ca="1" si="1"/>
        <v>-0.97099999999999997</v>
      </c>
      <c r="B45" s="11">
        <f t="shared" ca="1" si="1"/>
        <v>0.01</v>
      </c>
      <c r="C45" s="11">
        <f t="shared" ca="1" si="1"/>
        <v>0.89100000000000001</v>
      </c>
      <c r="D45" s="11">
        <f t="shared" ca="1" si="1"/>
        <v>-0.28899999999999998</v>
      </c>
      <c r="E45" s="11">
        <f t="shared" ca="1" si="1"/>
        <v>0.52100000000000002</v>
      </c>
      <c r="F45" s="11">
        <f t="shared" ca="1" si="1"/>
        <v>-0.96699999999999997</v>
      </c>
      <c r="G45" s="12">
        <f t="shared" ca="1" si="2"/>
        <v>-6.2030000000000003</v>
      </c>
      <c r="H45" s="12">
        <f t="shared" ca="1" si="3"/>
        <v>-59.29</v>
      </c>
      <c r="I45" s="20">
        <f t="shared" ca="1" si="4"/>
        <v>0</v>
      </c>
      <c r="J45" s="20">
        <f t="shared" ca="1" si="5"/>
        <v>0</v>
      </c>
      <c r="K45" s="20">
        <f t="shared" si="6"/>
        <v>0</v>
      </c>
      <c r="L45" s="20">
        <f t="shared" ca="1" si="7"/>
        <v>0</v>
      </c>
      <c r="M45" s="20">
        <f t="shared" ca="1" si="8"/>
        <v>0</v>
      </c>
      <c r="N45" s="17"/>
      <c r="O45" s="20">
        <f t="shared" ca="1" si="9"/>
        <v>0</v>
      </c>
      <c r="P45" s="20">
        <f t="shared" ca="1" si="10"/>
        <v>0</v>
      </c>
      <c r="Q45" s="17"/>
      <c r="R45" s="17"/>
      <c r="S45" s="16">
        <f t="shared" ca="1" si="11"/>
        <v>153.797</v>
      </c>
      <c r="T45" s="16">
        <f t="shared" ca="1" si="12"/>
        <v>100.71000000000001</v>
      </c>
      <c r="U45" s="1">
        <f t="shared" si="17"/>
        <v>25</v>
      </c>
      <c r="V45" s="21">
        <v>0</v>
      </c>
      <c r="W45" s="21">
        <v>0</v>
      </c>
      <c r="X45" s="21">
        <v>0</v>
      </c>
      <c r="Y45" s="21">
        <v>0</v>
      </c>
      <c r="Z45" s="21">
        <v>0</v>
      </c>
      <c r="AA45" s="21">
        <v>0</v>
      </c>
      <c r="AB45" s="21">
        <v>0</v>
      </c>
      <c r="AC45" s="16">
        <f t="shared" si="13"/>
        <v>0</v>
      </c>
      <c r="AD45" s="16">
        <f t="shared" si="14"/>
        <v>0</v>
      </c>
      <c r="AE45" s="18">
        <f t="shared" si="15"/>
        <v>0</v>
      </c>
      <c r="AF45" s="18">
        <f t="shared" si="16"/>
        <v>0</v>
      </c>
    </row>
    <row r="46" spans="1:32" x14ac:dyDescent="0.25">
      <c r="A46" s="11">
        <f t="shared" ca="1" si="1"/>
        <v>7.4999999999999997E-2</v>
      </c>
      <c r="B46" s="11">
        <f t="shared" ca="1" si="1"/>
        <v>-0.77600000000000002</v>
      </c>
      <c r="C46" s="11">
        <f t="shared" ca="1" si="1"/>
        <v>-0.28699999999999998</v>
      </c>
      <c r="D46" s="11">
        <f t="shared" ca="1" si="1"/>
        <v>0.95699999999999996</v>
      </c>
      <c r="E46" s="11">
        <f t="shared" ca="1" si="1"/>
        <v>0.214</v>
      </c>
      <c r="F46" s="11">
        <f t="shared" ca="1" si="1"/>
        <v>-0.34</v>
      </c>
      <c r="G46" s="12">
        <f t="shared" ca="1" si="2"/>
        <v>4.6580000000000004</v>
      </c>
      <c r="H46" s="12">
        <f t="shared" ca="1" si="3"/>
        <v>71.25</v>
      </c>
      <c r="I46" s="20">
        <f t="shared" ca="1" si="4"/>
        <v>0</v>
      </c>
      <c r="J46" s="20">
        <f t="shared" ca="1" si="5"/>
        <v>0</v>
      </c>
      <c r="K46" s="20">
        <f t="shared" si="6"/>
        <v>0</v>
      </c>
      <c r="L46" s="20">
        <f t="shared" ca="1" si="7"/>
        <v>0</v>
      </c>
      <c r="M46" s="20">
        <f t="shared" ca="1" si="8"/>
        <v>0</v>
      </c>
      <c r="N46" s="17"/>
      <c r="O46" s="20">
        <f t="shared" ca="1" si="9"/>
        <v>0</v>
      </c>
      <c r="P46" s="20">
        <f t="shared" ca="1" si="10"/>
        <v>0</v>
      </c>
      <c r="Q46" s="17"/>
      <c r="R46" s="17"/>
      <c r="S46" s="16">
        <f t="shared" ca="1" si="11"/>
        <v>164.65799999999999</v>
      </c>
      <c r="T46" s="16">
        <f t="shared" ca="1" si="12"/>
        <v>231.25</v>
      </c>
      <c r="U46" s="1">
        <f t="shared" si="17"/>
        <v>26</v>
      </c>
      <c r="V46" s="21">
        <v>0</v>
      </c>
      <c r="W46" s="21">
        <v>0</v>
      </c>
      <c r="X46" s="21">
        <v>0</v>
      </c>
      <c r="Y46" s="21">
        <v>0</v>
      </c>
      <c r="Z46" s="21">
        <v>0</v>
      </c>
      <c r="AA46" s="21">
        <v>0</v>
      </c>
      <c r="AB46" s="21">
        <v>0</v>
      </c>
      <c r="AC46" s="16">
        <f t="shared" si="13"/>
        <v>0</v>
      </c>
      <c r="AD46" s="16">
        <f t="shared" si="14"/>
        <v>0</v>
      </c>
      <c r="AE46" s="18">
        <f t="shared" si="15"/>
        <v>0</v>
      </c>
      <c r="AF46" s="18">
        <f t="shared" si="16"/>
        <v>0</v>
      </c>
    </row>
    <row r="47" spans="1:32" x14ac:dyDescent="0.25">
      <c r="A47" s="11">
        <f t="shared" ca="1" si="1"/>
        <v>-0.628</v>
      </c>
      <c r="B47" s="11">
        <f t="shared" ca="1" si="1"/>
        <v>0.105</v>
      </c>
      <c r="C47" s="11">
        <f t="shared" ca="1" si="1"/>
        <v>0.39500000000000002</v>
      </c>
      <c r="D47" s="11">
        <f t="shared" ca="1" si="1"/>
        <v>0.44600000000000001</v>
      </c>
      <c r="E47" s="11">
        <f t="shared" ca="1" si="1"/>
        <v>-0.71499999999999997</v>
      </c>
      <c r="F47" s="11">
        <f t="shared" ca="1" si="1"/>
        <v>0.81100000000000005</v>
      </c>
      <c r="G47" s="12">
        <f t="shared" ca="1" si="2"/>
        <v>-3.6539999999999999</v>
      </c>
      <c r="H47" s="12">
        <f t="shared" ca="1" si="3"/>
        <v>-48.46</v>
      </c>
      <c r="I47" s="20">
        <f t="shared" ca="1" si="4"/>
        <v>0</v>
      </c>
      <c r="J47" s="20">
        <f t="shared" ca="1" si="5"/>
        <v>0</v>
      </c>
      <c r="K47" s="20">
        <f t="shared" si="6"/>
        <v>0</v>
      </c>
      <c r="L47" s="20">
        <f t="shared" ca="1" si="7"/>
        <v>0</v>
      </c>
      <c r="M47" s="20">
        <f t="shared" ca="1" si="8"/>
        <v>0</v>
      </c>
      <c r="N47" s="17"/>
      <c r="O47" s="20">
        <f t="shared" ca="1" si="9"/>
        <v>0</v>
      </c>
      <c r="P47" s="20">
        <f t="shared" ca="1" si="10"/>
        <v>0</v>
      </c>
      <c r="Q47" s="17"/>
      <c r="R47" s="17"/>
      <c r="S47" s="16">
        <f t="shared" ca="1" si="11"/>
        <v>156.346</v>
      </c>
      <c r="T47" s="16">
        <f t="shared" ca="1" si="12"/>
        <v>111.53999999999999</v>
      </c>
      <c r="U47" s="1">
        <f t="shared" si="17"/>
        <v>27</v>
      </c>
      <c r="V47" s="21">
        <v>0</v>
      </c>
      <c r="W47" s="21">
        <v>0</v>
      </c>
      <c r="X47" s="21">
        <v>0</v>
      </c>
      <c r="Y47" s="21">
        <v>0</v>
      </c>
      <c r="Z47" s="21">
        <v>0</v>
      </c>
      <c r="AA47" s="21">
        <v>0</v>
      </c>
      <c r="AB47" s="21">
        <v>0</v>
      </c>
      <c r="AC47" s="16">
        <f t="shared" si="13"/>
        <v>0</v>
      </c>
      <c r="AD47" s="16">
        <f t="shared" si="14"/>
        <v>0</v>
      </c>
      <c r="AE47" s="18">
        <f t="shared" si="15"/>
        <v>0</v>
      </c>
      <c r="AF47" s="18">
        <f t="shared" si="16"/>
        <v>0</v>
      </c>
    </row>
    <row r="48" spans="1:32" x14ac:dyDescent="0.25">
      <c r="A48" s="11">
        <f t="shared" ca="1" si="1"/>
        <v>-0.20100000000000001</v>
      </c>
      <c r="B48" s="11">
        <f t="shared" ca="1" si="1"/>
        <v>0.64200000000000002</v>
      </c>
      <c r="C48" s="11">
        <f t="shared" ca="1" si="1"/>
        <v>0.58799999999999997</v>
      </c>
      <c r="D48" s="11">
        <f t="shared" ca="1" si="1"/>
        <v>0.442</v>
      </c>
      <c r="E48" s="11">
        <f t="shared" ca="1" si="1"/>
        <v>-0.65600000000000003</v>
      </c>
      <c r="F48" s="11">
        <f t="shared" ca="1" si="1"/>
        <v>-0.26700000000000002</v>
      </c>
      <c r="G48" s="12">
        <f t="shared" ca="1" si="2"/>
        <v>-4.3639999999999999</v>
      </c>
      <c r="H48" s="12">
        <f t="shared" ca="1" si="3"/>
        <v>32.64</v>
      </c>
      <c r="I48" s="20">
        <f t="shared" ca="1" si="4"/>
        <v>0</v>
      </c>
      <c r="J48" s="20">
        <f t="shared" ca="1" si="5"/>
        <v>0</v>
      </c>
      <c r="K48" s="20">
        <f t="shared" si="6"/>
        <v>0</v>
      </c>
      <c r="L48" s="20">
        <f t="shared" ca="1" si="7"/>
        <v>0</v>
      </c>
      <c r="M48" s="20">
        <f t="shared" ca="1" si="8"/>
        <v>0</v>
      </c>
      <c r="N48" s="17"/>
      <c r="O48" s="20">
        <f t="shared" ca="1" si="9"/>
        <v>0</v>
      </c>
      <c r="P48" s="20">
        <f t="shared" ca="1" si="10"/>
        <v>0</v>
      </c>
      <c r="Q48" s="17"/>
      <c r="R48" s="17"/>
      <c r="S48" s="16">
        <f t="shared" ca="1" si="11"/>
        <v>155.636</v>
      </c>
      <c r="T48" s="16">
        <f t="shared" ca="1" si="12"/>
        <v>192.64</v>
      </c>
      <c r="U48" s="1">
        <f t="shared" si="17"/>
        <v>28</v>
      </c>
      <c r="V48" s="21">
        <v>0</v>
      </c>
      <c r="W48" s="21">
        <v>0</v>
      </c>
      <c r="X48" s="21">
        <v>0</v>
      </c>
      <c r="Y48" s="21">
        <v>0</v>
      </c>
      <c r="Z48" s="21">
        <v>0</v>
      </c>
      <c r="AA48" s="21">
        <v>0</v>
      </c>
      <c r="AB48" s="21">
        <v>0</v>
      </c>
      <c r="AC48" s="16">
        <f t="shared" si="13"/>
        <v>0</v>
      </c>
      <c r="AD48" s="16">
        <f t="shared" si="14"/>
        <v>0</v>
      </c>
      <c r="AE48" s="18">
        <f t="shared" si="15"/>
        <v>0</v>
      </c>
      <c r="AF48" s="18">
        <f t="shared" si="16"/>
        <v>0</v>
      </c>
    </row>
    <row r="49" spans="1:32" x14ac:dyDescent="0.25">
      <c r="A49" s="11">
        <f t="shared" ca="1" si="1"/>
        <v>-0.74199999999999999</v>
      </c>
      <c r="B49" s="11">
        <f t="shared" ca="1" si="1"/>
        <v>0.08</v>
      </c>
      <c r="C49" s="11">
        <f t="shared" ca="1" si="1"/>
        <v>0.65100000000000002</v>
      </c>
      <c r="D49" s="11">
        <f t="shared" ca="1" si="1"/>
        <v>-0.16700000000000001</v>
      </c>
      <c r="E49" s="11">
        <f t="shared" ca="1" si="1"/>
        <v>0.76300000000000001</v>
      </c>
      <c r="F49" s="11">
        <f t="shared" ca="1" si="1"/>
        <v>-0.29199999999999998</v>
      </c>
      <c r="G49" s="12">
        <f t="shared" ca="1" si="2"/>
        <v>-1.6870000000000001</v>
      </c>
      <c r="H49" s="12">
        <f t="shared" ca="1" si="3"/>
        <v>0.85</v>
      </c>
      <c r="I49" s="20">
        <f t="shared" ca="1" si="4"/>
        <v>0</v>
      </c>
      <c r="J49" s="20">
        <f t="shared" ca="1" si="5"/>
        <v>0</v>
      </c>
      <c r="K49" s="20">
        <f t="shared" si="6"/>
        <v>0</v>
      </c>
      <c r="L49" s="20">
        <f t="shared" ca="1" si="7"/>
        <v>0</v>
      </c>
      <c r="M49" s="20">
        <f t="shared" ca="1" si="8"/>
        <v>0</v>
      </c>
      <c r="N49" s="17"/>
      <c r="O49" s="20">
        <f t="shared" ca="1" si="9"/>
        <v>0</v>
      </c>
      <c r="P49" s="20">
        <f t="shared" ca="1" si="10"/>
        <v>0</v>
      </c>
      <c r="Q49" s="17"/>
      <c r="R49" s="17"/>
      <c r="S49" s="16">
        <f t="shared" ca="1" si="11"/>
        <v>158.31299999999999</v>
      </c>
      <c r="T49" s="16">
        <f t="shared" ca="1" si="12"/>
        <v>160.85</v>
      </c>
      <c r="U49" s="1">
        <f t="shared" si="17"/>
        <v>29</v>
      </c>
      <c r="V49" s="21">
        <v>0</v>
      </c>
      <c r="W49" s="21">
        <v>0</v>
      </c>
      <c r="X49" s="21">
        <v>0</v>
      </c>
      <c r="Y49" s="21">
        <v>0</v>
      </c>
      <c r="Z49" s="21">
        <v>0</v>
      </c>
      <c r="AA49" s="21">
        <v>0</v>
      </c>
      <c r="AB49" s="21">
        <v>0</v>
      </c>
      <c r="AC49" s="16">
        <f t="shared" si="13"/>
        <v>0</v>
      </c>
      <c r="AD49" s="16">
        <f t="shared" si="14"/>
        <v>0</v>
      </c>
      <c r="AE49" s="18">
        <f t="shared" si="15"/>
        <v>0</v>
      </c>
      <c r="AF49" s="18">
        <f t="shared" si="16"/>
        <v>0</v>
      </c>
    </row>
    <row r="50" spans="1:32" x14ac:dyDescent="0.25">
      <c r="A50" s="11">
        <f t="shared" ca="1" si="1"/>
        <v>-0.88</v>
      </c>
      <c r="B50" s="11">
        <f t="shared" ca="1" si="1"/>
        <v>0.46800000000000003</v>
      </c>
      <c r="C50" s="11">
        <f t="shared" ca="1" si="1"/>
        <v>-0.22600000000000001</v>
      </c>
      <c r="D50" s="11">
        <f t="shared" ca="1" si="1"/>
        <v>0.74</v>
      </c>
      <c r="E50" s="11">
        <f t="shared" ca="1" si="1"/>
        <v>0.82899999999999996</v>
      </c>
      <c r="F50" s="11">
        <f t="shared" ca="1" si="1"/>
        <v>0.80600000000000005</v>
      </c>
      <c r="G50" s="12">
        <f t="shared" ca="1" si="2"/>
        <v>1.431</v>
      </c>
      <c r="H50" s="12">
        <f t="shared" ca="1" si="3"/>
        <v>-42.51</v>
      </c>
      <c r="I50" s="20">
        <f t="shared" ca="1" si="4"/>
        <v>0</v>
      </c>
      <c r="J50" s="20">
        <f t="shared" ca="1" si="5"/>
        <v>0</v>
      </c>
      <c r="K50" s="20">
        <f t="shared" si="6"/>
        <v>0</v>
      </c>
      <c r="L50" s="20">
        <f t="shared" ca="1" si="7"/>
        <v>0</v>
      </c>
      <c r="M50" s="20">
        <f t="shared" ca="1" si="8"/>
        <v>0</v>
      </c>
      <c r="N50" s="17"/>
      <c r="O50" s="20">
        <f t="shared" ca="1" si="9"/>
        <v>0</v>
      </c>
      <c r="P50" s="20">
        <f t="shared" ca="1" si="10"/>
        <v>0</v>
      </c>
      <c r="Q50" s="17"/>
      <c r="R50" s="17"/>
      <c r="S50" s="16">
        <f t="shared" ca="1" si="11"/>
        <v>161.43100000000001</v>
      </c>
      <c r="T50" s="16">
        <f t="shared" ca="1" si="12"/>
        <v>117.49000000000001</v>
      </c>
      <c r="U50" s="1">
        <f t="shared" si="17"/>
        <v>30</v>
      </c>
      <c r="V50" s="21">
        <v>0</v>
      </c>
      <c r="W50" s="21">
        <v>0</v>
      </c>
      <c r="X50" s="21">
        <v>0</v>
      </c>
      <c r="Y50" s="21">
        <v>0</v>
      </c>
      <c r="Z50" s="21">
        <v>0</v>
      </c>
      <c r="AA50" s="21">
        <v>0</v>
      </c>
      <c r="AB50" s="21">
        <v>0</v>
      </c>
      <c r="AC50" s="16">
        <f t="shared" si="13"/>
        <v>0</v>
      </c>
      <c r="AD50" s="16">
        <f t="shared" si="14"/>
        <v>0</v>
      </c>
      <c r="AE50" s="18">
        <f t="shared" si="15"/>
        <v>0</v>
      </c>
      <c r="AF50" s="18">
        <f t="shared" si="16"/>
        <v>0</v>
      </c>
    </row>
    <row r="51" spans="1:32" x14ac:dyDescent="0.25">
      <c r="A51" s="11">
        <f t="shared" ca="1" si="1"/>
        <v>0.30199999999999999</v>
      </c>
      <c r="B51" s="11">
        <f t="shared" ca="1" si="1"/>
        <v>0.72599999999999998</v>
      </c>
      <c r="C51" s="11">
        <f t="shared" ca="1" si="1"/>
        <v>-0.77500000000000002</v>
      </c>
      <c r="D51" s="11">
        <f t="shared" ca="1" si="1"/>
        <v>-0.435</v>
      </c>
      <c r="E51" s="11">
        <f t="shared" ca="1" si="1"/>
        <v>-0.36399999999999999</v>
      </c>
      <c r="F51" s="11">
        <f t="shared" ca="1" si="1"/>
        <v>0.66100000000000003</v>
      </c>
      <c r="G51" s="12">
        <f t="shared" ca="1" si="2"/>
        <v>-5.2779999999999996</v>
      </c>
      <c r="H51" s="12">
        <f t="shared" ca="1" si="3"/>
        <v>-25.04</v>
      </c>
      <c r="I51" s="20">
        <f t="shared" ca="1" si="4"/>
        <v>0</v>
      </c>
      <c r="J51" s="20">
        <f t="shared" ca="1" si="5"/>
        <v>0</v>
      </c>
      <c r="K51" s="20">
        <f t="shared" si="6"/>
        <v>0</v>
      </c>
      <c r="L51" s="20">
        <f t="shared" ca="1" si="7"/>
        <v>0</v>
      </c>
      <c r="M51" s="20">
        <f t="shared" ca="1" si="8"/>
        <v>0</v>
      </c>
      <c r="N51" s="17"/>
      <c r="O51" s="20">
        <f t="shared" ca="1" si="9"/>
        <v>0</v>
      </c>
      <c r="P51" s="20">
        <f t="shared" ca="1" si="10"/>
        <v>0</v>
      </c>
      <c r="Q51" s="17"/>
      <c r="R51" s="17"/>
      <c r="S51" s="16">
        <f t="shared" ca="1" si="11"/>
        <v>154.72200000000001</v>
      </c>
      <c r="T51" s="16">
        <f t="shared" ca="1" si="12"/>
        <v>134.96</v>
      </c>
      <c r="U51" s="1">
        <f t="shared" si="17"/>
        <v>31</v>
      </c>
      <c r="V51" s="21">
        <v>0</v>
      </c>
      <c r="W51" s="21">
        <v>0</v>
      </c>
      <c r="X51" s="21">
        <v>0</v>
      </c>
      <c r="Y51" s="21">
        <v>0</v>
      </c>
      <c r="Z51" s="21">
        <v>0</v>
      </c>
      <c r="AA51" s="21">
        <v>0</v>
      </c>
      <c r="AB51" s="21">
        <v>0</v>
      </c>
      <c r="AC51" s="16">
        <f t="shared" si="13"/>
        <v>0</v>
      </c>
      <c r="AD51" s="16">
        <f t="shared" si="14"/>
        <v>0</v>
      </c>
      <c r="AE51" s="18">
        <f t="shared" si="15"/>
        <v>0</v>
      </c>
      <c r="AF51" s="18">
        <f t="shared" si="16"/>
        <v>0</v>
      </c>
    </row>
    <row r="52" spans="1:32" x14ac:dyDescent="0.25">
      <c r="A52" s="11">
        <f t="shared" ca="1" si="1"/>
        <v>0.42</v>
      </c>
      <c r="B52" s="11">
        <f t="shared" ca="1" si="1"/>
        <v>0.27100000000000002</v>
      </c>
      <c r="C52" s="11">
        <f t="shared" ca="1" si="1"/>
        <v>-0.378</v>
      </c>
      <c r="D52" s="11">
        <f t="shared" ca="1" si="1"/>
        <v>-3.2000000000000001E-2</v>
      </c>
      <c r="E52" s="11">
        <f t="shared" ca="1" si="1"/>
        <v>0.39100000000000001</v>
      </c>
      <c r="F52" s="11">
        <f t="shared" ca="1" si="1"/>
        <v>0.503</v>
      </c>
      <c r="G52" s="12">
        <f t="shared" ca="1" si="2"/>
        <v>2.468</v>
      </c>
      <c r="H52" s="12">
        <f t="shared" ca="1" si="3"/>
        <v>-40.24</v>
      </c>
      <c r="I52" s="20">
        <f t="shared" ca="1" si="4"/>
        <v>0</v>
      </c>
      <c r="J52" s="20">
        <f t="shared" ca="1" si="5"/>
        <v>0</v>
      </c>
      <c r="K52" s="20">
        <f t="shared" si="6"/>
        <v>0</v>
      </c>
      <c r="L52" s="20">
        <f t="shared" ca="1" si="7"/>
        <v>0</v>
      </c>
      <c r="M52" s="20">
        <f t="shared" ca="1" si="8"/>
        <v>0</v>
      </c>
      <c r="N52" s="17"/>
      <c r="O52" s="20">
        <f t="shared" ca="1" si="9"/>
        <v>0</v>
      </c>
      <c r="P52" s="20">
        <f t="shared" ca="1" si="10"/>
        <v>0</v>
      </c>
      <c r="Q52" s="17"/>
      <c r="R52" s="17"/>
      <c r="S52" s="16">
        <f t="shared" ca="1" si="11"/>
        <v>162.46799999999999</v>
      </c>
      <c r="T52" s="16">
        <f t="shared" ca="1" si="12"/>
        <v>119.75999999999999</v>
      </c>
      <c r="U52" s="1">
        <f t="shared" si="17"/>
        <v>32</v>
      </c>
      <c r="V52" s="21">
        <v>0</v>
      </c>
      <c r="W52" s="21">
        <v>0</v>
      </c>
      <c r="X52" s="21">
        <v>0</v>
      </c>
      <c r="Y52" s="21">
        <v>0</v>
      </c>
      <c r="Z52" s="21">
        <v>0</v>
      </c>
      <c r="AA52" s="21">
        <v>0</v>
      </c>
      <c r="AB52" s="21">
        <v>0</v>
      </c>
      <c r="AC52" s="16">
        <f t="shared" si="13"/>
        <v>0</v>
      </c>
      <c r="AD52" s="16">
        <f t="shared" si="14"/>
        <v>0</v>
      </c>
      <c r="AE52" s="18">
        <f t="shared" si="15"/>
        <v>0</v>
      </c>
      <c r="AF52" s="18">
        <f t="shared" si="16"/>
        <v>0</v>
      </c>
    </row>
    <row r="53" spans="1:32" x14ac:dyDescent="0.25">
      <c r="A53" s="11">
        <f t="shared" ca="1" si="1"/>
        <v>0.94599999999999995</v>
      </c>
      <c r="B53" s="11">
        <f t="shared" ca="1" si="1"/>
        <v>0.76600000000000001</v>
      </c>
      <c r="C53" s="11">
        <f t="shared" ca="1" si="1"/>
        <v>0.29399999999999998</v>
      </c>
      <c r="D53" s="11">
        <f t="shared" ca="1" si="1"/>
        <v>-0.67500000000000004</v>
      </c>
      <c r="E53" s="11">
        <f t="shared" ca="1" si="1"/>
        <v>-0.98599999999999999</v>
      </c>
      <c r="F53" s="11">
        <f t="shared" ca="1" si="1"/>
        <v>0.01</v>
      </c>
      <c r="G53" s="12">
        <f t="shared" ca="1" si="2"/>
        <v>6.52</v>
      </c>
      <c r="H53" s="12">
        <f t="shared" ca="1" si="3"/>
        <v>33.17</v>
      </c>
      <c r="I53" s="20">
        <f t="shared" ca="1" si="4"/>
        <v>0</v>
      </c>
      <c r="J53" s="20">
        <f t="shared" ca="1" si="5"/>
        <v>0</v>
      </c>
      <c r="K53" s="20">
        <f t="shared" si="6"/>
        <v>0</v>
      </c>
      <c r="L53" s="20">
        <f t="shared" ca="1" si="7"/>
        <v>0</v>
      </c>
      <c r="M53" s="20">
        <f t="shared" ca="1" si="8"/>
        <v>0</v>
      </c>
      <c r="N53" s="17"/>
      <c r="O53" s="20">
        <f t="shared" ca="1" si="9"/>
        <v>0</v>
      </c>
      <c r="P53" s="20">
        <f t="shared" ca="1" si="10"/>
        <v>0</v>
      </c>
      <c r="Q53" s="17"/>
      <c r="R53" s="17"/>
      <c r="S53" s="16">
        <f t="shared" ca="1" si="11"/>
        <v>166.52</v>
      </c>
      <c r="T53" s="16">
        <f t="shared" ca="1" si="12"/>
        <v>193.17000000000002</v>
      </c>
      <c r="U53" s="1">
        <f t="shared" si="17"/>
        <v>33</v>
      </c>
      <c r="V53" s="21">
        <v>0</v>
      </c>
      <c r="W53" s="21">
        <v>0</v>
      </c>
      <c r="X53" s="21">
        <v>0</v>
      </c>
      <c r="Y53" s="21">
        <v>0</v>
      </c>
      <c r="Z53" s="21">
        <v>0</v>
      </c>
      <c r="AA53" s="21">
        <v>0</v>
      </c>
      <c r="AB53" s="21">
        <v>0</v>
      </c>
      <c r="AC53" s="16">
        <f t="shared" si="13"/>
        <v>0</v>
      </c>
      <c r="AD53" s="16">
        <f t="shared" si="14"/>
        <v>0</v>
      </c>
      <c r="AE53" s="18">
        <f t="shared" si="15"/>
        <v>0</v>
      </c>
      <c r="AF53" s="18">
        <f t="shared" si="16"/>
        <v>0</v>
      </c>
    </row>
    <row r="54" spans="1:32" x14ac:dyDescent="0.25">
      <c r="A54" s="11">
        <f t="shared" ref="A54:F70" ca="1" si="18">(RANDBETWEEN(-1000,1000))/1000</f>
        <v>0.42099999999999999</v>
      </c>
      <c r="B54" s="11">
        <f t="shared" ca="1" si="18"/>
        <v>-8.2000000000000003E-2</v>
      </c>
      <c r="C54" s="11">
        <f t="shared" ca="1" si="18"/>
        <v>0.623</v>
      </c>
      <c r="D54" s="11">
        <f t="shared" ca="1" si="18"/>
        <v>0.38500000000000001</v>
      </c>
      <c r="E54" s="11">
        <f t="shared" ca="1" si="18"/>
        <v>-0.78900000000000003</v>
      </c>
      <c r="F54" s="11">
        <f t="shared" ca="1" si="18"/>
        <v>0.63800000000000001</v>
      </c>
      <c r="G54" s="12">
        <f t="shared" ref="G54:G70" ca="1" si="19">(RANDBETWEEN(-9000,9000))/1000</f>
        <v>6.9889999999999999</v>
      </c>
      <c r="H54" s="12">
        <f t="shared" ca="1" si="3"/>
        <v>5.37</v>
      </c>
      <c r="I54" s="20">
        <f t="shared" ca="1" si="4"/>
        <v>0</v>
      </c>
      <c r="J54" s="20">
        <f t="shared" ca="1" si="5"/>
        <v>0</v>
      </c>
      <c r="K54" s="20">
        <f t="shared" si="6"/>
        <v>0</v>
      </c>
      <c r="L54" s="20">
        <f t="shared" ca="1" si="7"/>
        <v>0</v>
      </c>
      <c r="M54" s="20">
        <f t="shared" ca="1" si="8"/>
        <v>0</v>
      </c>
      <c r="N54" s="17"/>
      <c r="O54" s="20">
        <f t="shared" ca="1" si="9"/>
        <v>0</v>
      </c>
      <c r="P54" s="20">
        <f t="shared" ca="1" si="10"/>
        <v>0</v>
      </c>
      <c r="Q54" s="17"/>
      <c r="R54" s="17"/>
      <c r="S54" s="16">
        <f t="shared" ca="1" si="11"/>
        <v>166.989</v>
      </c>
      <c r="T54" s="16">
        <f t="shared" ca="1" si="12"/>
        <v>165.37</v>
      </c>
      <c r="U54" s="1">
        <f t="shared" si="17"/>
        <v>34</v>
      </c>
      <c r="V54" s="21">
        <v>0</v>
      </c>
      <c r="W54" s="21">
        <v>0</v>
      </c>
      <c r="X54" s="21">
        <v>0</v>
      </c>
      <c r="Y54" s="21">
        <v>0</v>
      </c>
      <c r="Z54" s="21">
        <v>0</v>
      </c>
      <c r="AA54" s="21">
        <v>0</v>
      </c>
      <c r="AB54" s="21">
        <v>0</v>
      </c>
      <c r="AC54" s="16">
        <f t="shared" si="13"/>
        <v>0</v>
      </c>
      <c r="AD54" s="16">
        <f t="shared" si="14"/>
        <v>0</v>
      </c>
      <c r="AE54" s="18">
        <f t="shared" si="15"/>
        <v>0</v>
      </c>
      <c r="AF54" s="18">
        <f t="shared" si="16"/>
        <v>0</v>
      </c>
    </row>
    <row r="55" spans="1:32" x14ac:dyDescent="0.25">
      <c r="A55" s="11">
        <f t="shared" ca="1" si="18"/>
        <v>0.89100000000000001</v>
      </c>
      <c r="B55" s="11">
        <f t="shared" ca="1" si="18"/>
        <v>0.187</v>
      </c>
      <c r="C55" s="11">
        <f t="shared" ca="1" si="18"/>
        <v>-0.69599999999999995</v>
      </c>
      <c r="D55" s="11">
        <f t="shared" ca="1" si="18"/>
        <v>-0.11600000000000001</v>
      </c>
      <c r="E55" s="11">
        <f t="shared" ca="1" si="18"/>
        <v>0.85099999999999998</v>
      </c>
      <c r="F55" s="11">
        <f t="shared" ca="1" si="18"/>
        <v>-0.95499999999999996</v>
      </c>
      <c r="G55" s="12">
        <f t="shared" ca="1" si="19"/>
        <v>-4.5650000000000004</v>
      </c>
      <c r="H55" s="12">
        <f t="shared" ca="1" si="3"/>
        <v>19.05</v>
      </c>
      <c r="I55" s="20">
        <f t="shared" ca="1" si="4"/>
        <v>0</v>
      </c>
      <c r="J55" s="20">
        <f t="shared" ca="1" si="5"/>
        <v>0</v>
      </c>
      <c r="K55" s="20">
        <f t="shared" si="6"/>
        <v>0</v>
      </c>
      <c r="L55" s="20">
        <f t="shared" ca="1" si="7"/>
        <v>0</v>
      </c>
      <c r="M55" s="20">
        <f t="shared" ca="1" si="8"/>
        <v>0</v>
      </c>
      <c r="N55" s="17"/>
      <c r="O55" s="20">
        <f t="shared" ca="1" si="9"/>
        <v>0</v>
      </c>
      <c r="P55" s="20">
        <f t="shared" ca="1" si="10"/>
        <v>0</v>
      </c>
      <c r="Q55" s="17"/>
      <c r="R55" s="17"/>
      <c r="S55" s="16">
        <f t="shared" ca="1" si="11"/>
        <v>155.435</v>
      </c>
      <c r="T55" s="16">
        <f t="shared" ca="1" si="12"/>
        <v>179.05</v>
      </c>
      <c r="U55" s="1">
        <f t="shared" si="17"/>
        <v>35</v>
      </c>
      <c r="V55" s="21">
        <v>0</v>
      </c>
      <c r="W55" s="21">
        <v>0</v>
      </c>
      <c r="X55" s="21">
        <v>0</v>
      </c>
      <c r="Y55" s="21">
        <v>0</v>
      </c>
      <c r="Z55" s="21">
        <v>0</v>
      </c>
      <c r="AA55" s="21">
        <v>0</v>
      </c>
      <c r="AB55" s="21">
        <v>0</v>
      </c>
      <c r="AC55" s="16">
        <f t="shared" si="13"/>
        <v>0</v>
      </c>
      <c r="AD55" s="16">
        <f t="shared" si="14"/>
        <v>0</v>
      </c>
      <c r="AE55" s="18">
        <f t="shared" si="15"/>
        <v>0</v>
      </c>
      <c r="AF55" s="18">
        <f t="shared" si="16"/>
        <v>0</v>
      </c>
    </row>
    <row r="56" spans="1:32" x14ac:dyDescent="0.25">
      <c r="A56" s="11">
        <f t="shared" ca="1" si="18"/>
        <v>0.89</v>
      </c>
      <c r="B56" s="11">
        <f t="shared" ca="1" si="18"/>
        <v>0.29099999999999998</v>
      </c>
      <c r="C56" s="11">
        <f t="shared" ca="1" si="18"/>
        <v>0.496</v>
      </c>
      <c r="D56" s="11">
        <f t="shared" ca="1" si="18"/>
        <v>0.61599999999999999</v>
      </c>
      <c r="E56" s="11">
        <f t="shared" ca="1" si="18"/>
        <v>0.82799999999999996</v>
      </c>
      <c r="F56" s="11">
        <f t="shared" ca="1" si="18"/>
        <v>0.26</v>
      </c>
      <c r="G56" s="12">
        <f t="shared" ca="1" si="19"/>
        <v>-6.9619999999999997</v>
      </c>
      <c r="H56" s="12">
        <f t="shared" ca="1" si="3"/>
        <v>-47.19</v>
      </c>
      <c r="I56" s="20">
        <f t="shared" ca="1" si="4"/>
        <v>0</v>
      </c>
      <c r="J56" s="20">
        <f t="shared" ca="1" si="5"/>
        <v>0</v>
      </c>
      <c r="K56" s="20">
        <f t="shared" si="6"/>
        <v>0</v>
      </c>
      <c r="L56" s="20">
        <f t="shared" ca="1" si="7"/>
        <v>0</v>
      </c>
      <c r="M56" s="20">
        <f t="shared" ca="1" si="8"/>
        <v>0</v>
      </c>
      <c r="N56" s="17"/>
      <c r="O56" s="20">
        <f t="shared" ca="1" si="9"/>
        <v>0</v>
      </c>
      <c r="P56" s="20">
        <f t="shared" ca="1" si="10"/>
        <v>0</v>
      </c>
      <c r="Q56" s="17"/>
      <c r="R56" s="17"/>
      <c r="S56" s="16">
        <f t="shared" ca="1" si="11"/>
        <v>153.03800000000001</v>
      </c>
      <c r="T56" s="16">
        <f t="shared" ca="1" si="12"/>
        <v>112.81</v>
      </c>
      <c r="U56" s="1">
        <f t="shared" si="17"/>
        <v>36</v>
      </c>
      <c r="V56" s="21">
        <v>0</v>
      </c>
      <c r="W56" s="21">
        <v>0</v>
      </c>
      <c r="X56" s="21">
        <v>0</v>
      </c>
      <c r="Y56" s="21">
        <v>0</v>
      </c>
      <c r="Z56" s="21">
        <v>0</v>
      </c>
      <c r="AA56" s="21">
        <v>0</v>
      </c>
      <c r="AB56" s="21">
        <v>0</v>
      </c>
      <c r="AC56" s="16">
        <f t="shared" si="13"/>
        <v>0</v>
      </c>
      <c r="AD56" s="16">
        <f t="shared" si="14"/>
        <v>0</v>
      </c>
      <c r="AE56" s="18">
        <f t="shared" si="15"/>
        <v>0</v>
      </c>
      <c r="AF56" s="18">
        <f t="shared" si="16"/>
        <v>0</v>
      </c>
    </row>
    <row r="57" spans="1:32" x14ac:dyDescent="0.25">
      <c r="A57" s="11">
        <f t="shared" ca="1" si="18"/>
        <v>-2.9000000000000001E-2</v>
      </c>
      <c r="B57" s="11">
        <f t="shared" ca="1" si="18"/>
        <v>-0.56299999999999994</v>
      </c>
      <c r="C57" s="11">
        <f t="shared" ca="1" si="18"/>
        <v>-0.53100000000000003</v>
      </c>
      <c r="D57" s="11">
        <f t="shared" ca="1" si="18"/>
        <v>0.374</v>
      </c>
      <c r="E57" s="11">
        <f t="shared" ca="1" si="18"/>
        <v>-0.46500000000000002</v>
      </c>
      <c r="F57" s="11">
        <f t="shared" ca="1" si="18"/>
        <v>0.44800000000000001</v>
      </c>
      <c r="G57" s="12">
        <f t="shared" ca="1" si="19"/>
        <v>7.6180000000000003</v>
      </c>
      <c r="H57" s="12">
        <f t="shared" ca="1" si="3"/>
        <v>-40.51</v>
      </c>
      <c r="I57" s="20">
        <f t="shared" ca="1" si="4"/>
        <v>0</v>
      </c>
      <c r="J57" s="20">
        <f t="shared" ca="1" si="5"/>
        <v>0</v>
      </c>
      <c r="K57" s="20">
        <f t="shared" si="6"/>
        <v>0</v>
      </c>
      <c r="L57" s="20">
        <f t="shared" ca="1" si="7"/>
        <v>0</v>
      </c>
      <c r="M57" s="20">
        <f t="shared" ca="1" si="8"/>
        <v>0</v>
      </c>
      <c r="N57" s="17"/>
      <c r="O57" s="20">
        <f t="shared" ca="1" si="9"/>
        <v>0</v>
      </c>
      <c r="P57" s="20">
        <f t="shared" ca="1" si="10"/>
        <v>0</v>
      </c>
      <c r="Q57" s="17"/>
      <c r="R57" s="17"/>
      <c r="S57" s="16">
        <f t="shared" ca="1" si="11"/>
        <v>167.61799999999999</v>
      </c>
      <c r="T57" s="16">
        <f t="shared" ca="1" si="12"/>
        <v>119.49000000000001</v>
      </c>
      <c r="U57" s="1">
        <f t="shared" si="17"/>
        <v>37</v>
      </c>
      <c r="V57" s="21">
        <v>0</v>
      </c>
      <c r="W57" s="21">
        <v>0</v>
      </c>
      <c r="X57" s="21">
        <v>0</v>
      </c>
      <c r="Y57" s="21">
        <v>0</v>
      </c>
      <c r="Z57" s="21">
        <v>0</v>
      </c>
      <c r="AA57" s="21">
        <v>0</v>
      </c>
      <c r="AB57" s="21">
        <v>0</v>
      </c>
      <c r="AC57" s="16">
        <f t="shared" si="13"/>
        <v>0</v>
      </c>
      <c r="AD57" s="16">
        <f t="shared" si="14"/>
        <v>0</v>
      </c>
      <c r="AE57" s="18">
        <f t="shared" si="15"/>
        <v>0</v>
      </c>
      <c r="AF57" s="18">
        <f t="shared" si="16"/>
        <v>0</v>
      </c>
    </row>
    <row r="58" spans="1:32" x14ac:dyDescent="0.25">
      <c r="A58" s="11">
        <f t="shared" ca="1" si="18"/>
        <v>-5.8000000000000003E-2</v>
      </c>
      <c r="B58" s="11">
        <f t="shared" ca="1" si="18"/>
        <v>-0.316</v>
      </c>
      <c r="C58" s="11">
        <f t="shared" ca="1" si="18"/>
        <v>0.36</v>
      </c>
      <c r="D58" s="11">
        <f t="shared" ca="1" si="18"/>
        <v>-0.83499999999999996</v>
      </c>
      <c r="E58" s="11">
        <f t="shared" ca="1" si="18"/>
        <v>0.79800000000000004</v>
      </c>
      <c r="F58" s="11">
        <f t="shared" ca="1" si="18"/>
        <v>0.59499999999999997</v>
      </c>
      <c r="G58" s="12">
        <f t="shared" ca="1" si="19"/>
        <v>1.3779999999999999</v>
      </c>
      <c r="H58" s="12">
        <f t="shared" ca="1" si="3"/>
        <v>58.54</v>
      </c>
      <c r="I58" s="20">
        <f t="shared" ca="1" si="4"/>
        <v>0</v>
      </c>
      <c r="J58" s="20">
        <f t="shared" ca="1" si="5"/>
        <v>0</v>
      </c>
      <c r="K58" s="20">
        <f t="shared" si="6"/>
        <v>0</v>
      </c>
      <c r="L58" s="20">
        <f t="shared" ca="1" si="7"/>
        <v>0</v>
      </c>
      <c r="M58" s="20">
        <f t="shared" ca="1" si="8"/>
        <v>0</v>
      </c>
      <c r="N58" s="17"/>
      <c r="O58" s="20">
        <f t="shared" ca="1" si="9"/>
        <v>0</v>
      </c>
      <c r="P58" s="20">
        <f t="shared" ca="1" si="10"/>
        <v>0</v>
      </c>
      <c r="Q58" s="17"/>
      <c r="R58" s="17"/>
      <c r="S58" s="16">
        <f t="shared" ca="1" si="11"/>
        <v>161.37799999999999</v>
      </c>
      <c r="T58" s="16">
        <f t="shared" ca="1" si="12"/>
        <v>218.54</v>
      </c>
      <c r="U58" s="1">
        <f t="shared" si="17"/>
        <v>38</v>
      </c>
      <c r="V58" s="21">
        <v>0</v>
      </c>
      <c r="W58" s="21">
        <v>0</v>
      </c>
      <c r="X58" s="21">
        <v>0</v>
      </c>
      <c r="Y58" s="21">
        <v>0</v>
      </c>
      <c r="Z58" s="21">
        <v>0</v>
      </c>
      <c r="AA58" s="21">
        <v>0</v>
      </c>
      <c r="AB58" s="21">
        <v>0</v>
      </c>
      <c r="AC58" s="16">
        <f t="shared" si="13"/>
        <v>0</v>
      </c>
      <c r="AD58" s="16">
        <f t="shared" si="14"/>
        <v>0</v>
      </c>
      <c r="AE58" s="18">
        <f t="shared" si="15"/>
        <v>0</v>
      </c>
      <c r="AF58" s="18">
        <f t="shared" si="16"/>
        <v>0</v>
      </c>
    </row>
    <row r="59" spans="1:32" x14ac:dyDescent="0.25">
      <c r="A59" s="11">
        <f t="shared" ca="1" si="18"/>
        <v>-0.42499999999999999</v>
      </c>
      <c r="B59" s="11">
        <f t="shared" ca="1" si="18"/>
        <v>0.85399999999999998</v>
      </c>
      <c r="C59" s="11">
        <f t="shared" ca="1" si="18"/>
        <v>-0.51200000000000001</v>
      </c>
      <c r="D59" s="11">
        <f t="shared" ca="1" si="18"/>
        <v>0.49099999999999999</v>
      </c>
      <c r="E59" s="11">
        <f t="shared" ca="1" si="18"/>
        <v>0.13300000000000001</v>
      </c>
      <c r="F59" s="11">
        <f t="shared" ca="1" si="18"/>
        <v>0.83199999999999996</v>
      </c>
      <c r="G59" s="12">
        <f t="shared" ca="1" si="19"/>
        <v>8.6790000000000003</v>
      </c>
      <c r="H59" s="12">
        <f t="shared" ca="1" si="3"/>
        <v>-7.48</v>
      </c>
      <c r="I59" s="20">
        <f t="shared" ca="1" si="4"/>
        <v>0</v>
      </c>
      <c r="J59" s="20">
        <f t="shared" ca="1" si="5"/>
        <v>0</v>
      </c>
      <c r="K59" s="20">
        <f t="shared" si="6"/>
        <v>0</v>
      </c>
      <c r="L59" s="20">
        <f t="shared" ca="1" si="7"/>
        <v>0</v>
      </c>
      <c r="M59" s="20">
        <f t="shared" ca="1" si="8"/>
        <v>0</v>
      </c>
      <c r="N59" s="17"/>
      <c r="O59" s="20">
        <f t="shared" ca="1" si="9"/>
        <v>0</v>
      </c>
      <c r="P59" s="20">
        <f t="shared" ca="1" si="10"/>
        <v>0</v>
      </c>
      <c r="Q59" s="17"/>
      <c r="R59" s="17"/>
      <c r="S59" s="16">
        <f t="shared" ca="1" si="11"/>
        <v>168.679</v>
      </c>
      <c r="T59" s="16">
        <f t="shared" ca="1" si="12"/>
        <v>152.52000000000001</v>
      </c>
      <c r="U59" s="1">
        <f t="shared" si="17"/>
        <v>39</v>
      </c>
      <c r="V59" s="21">
        <v>0</v>
      </c>
      <c r="W59" s="21">
        <v>0</v>
      </c>
      <c r="X59" s="21">
        <v>0</v>
      </c>
      <c r="Y59" s="21">
        <v>0</v>
      </c>
      <c r="Z59" s="21">
        <v>0</v>
      </c>
      <c r="AA59" s="21">
        <v>0</v>
      </c>
      <c r="AB59" s="21">
        <v>0</v>
      </c>
      <c r="AC59" s="16">
        <f t="shared" si="13"/>
        <v>0</v>
      </c>
      <c r="AD59" s="16">
        <f t="shared" si="14"/>
        <v>0</v>
      </c>
      <c r="AE59" s="18">
        <f t="shared" si="15"/>
        <v>0</v>
      </c>
      <c r="AF59" s="18">
        <f t="shared" si="16"/>
        <v>0</v>
      </c>
    </row>
    <row r="60" spans="1:32" x14ac:dyDescent="0.25">
      <c r="A60" s="11">
        <f t="shared" ca="1" si="18"/>
        <v>-0.51900000000000002</v>
      </c>
      <c r="B60" s="11">
        <f t="shared" ca="1" si="18"/>
        <v>-0.95</v>
      </c>
      <c r="C60" s="11">
        <f t="shared" ca="1" si="18"/>
        <v>0.191</v>
      </c>
      <c r="D60" s="11">
        <f t="shared" ca="1" si="18"/>
        <v>-0.498</v>
      </c>
      <c r="E60" s="11">
        <f t="shared" ca="1" si="18"/>
        <v>9.9000000000000005E-2</v>
      </c>
      <c r="F60" s="11">
        <f t="shared" ca="1" si="18"/>
        <v>0.18099999999999999</v>
      </c>
      <c r="G60" s="12">
        <f t="shared" ca="1" si="19"/>
        <v>-4.9640000000000004</v>
      </c>
      <c r="H60" s="12">
        <f t="shared" ca="1" si="3"/>
        <v>9.48</v>
      </c>
      <c r="I60" s="20">
        <f t="shared" ca="1" si="4"/>
        <v>0</v>
      </c>
      <c r="J60" s="20">
        <f t="shared" ca="1" si="5"/>
        <v>0</v>
      </c>
      <c r="K60" s="20">
        <f t="shared" si="6"/>
        <v>0</v>
      </c>
      <c r="L60" s="20">
        <f t="shared" ca="1" si="7"/>
        <v>0</v>
      </c>
      <c r="M60" s="20">
        <f t="shared" ca="1" si="8"/>
        <v>0</v>
      </c>
      <c r="N60" s="17"/>
      <c r="O60" s="20">
        <f t="shared" ca="1" si="9"/>
        <v>0</v>
      </c>
      <c r="P60" s="20">
        <f t="shared" ca="1" si="10"/>
        <v>0</v>
      </c>
      <c r="Q60" s="17"/>
      <c r="R60" s="17"/>
      <c r="S60" s="16">
        <f t="shared" ca="1" si="11"/>
        <v>155.036</v>
      </c>
      <c r="T60" s="16">
        <f t="shared" ca="1" si="12"/>
        <v>169.48</v>
      </c>
      <c r="U60" s="1">
        <f t="shared" si="17"/>
        <v>40</v>
      </c>
      <c r="V60" s="21">
        <v>0</v>
      </c>
      <c r="W60" s="21">
        <v>0</v>
      </c>
      <c r="X60" s="21">
        <v>0</v>
      </c>
      <c r="Y60" s="21">
        <v>0</v>
      </c>
      <c r="Z60" s="21">
        <v>0</v>
      </c>
      <c r="AA60" s="21">
        <v>0</v>
      </c>
      <c r="AB60" s="21">
        <v>0</v>
      </c>
      <c r="AC60" s="16">
        <f t="shared" si="13"/>
        <v>0</v>
      </c>
      <c r="AD60" s="16">
        <f t="shared" si="14"/>
        <v>0</v>
      </c>
      <c r="AE60" s="18">
        <f t="shared" si="15"/>
        <v>0</v>
      </c>
      <c r="AF60" s="18">
        <f t="shared" si="16"/>
        <v>0</v>
      </c>
    </row>
    <row r="61" spans="1:32" x14ac:dyDescent="0.25">
      <c r="A61" s="11">
        <f t="shared" ca="1" si="18"/>
        <v>0.49399999999999999</v>
      </c>
      <c r="B61" s="11">
        <f t="shared" ca="1" si="18"/>
        <v>-0.48499999999999999</v>
      </c>
      <c r="C61" s="11">
        <f t="shared" ca="1" si="18"/>
        <v>-0.41399999999999998</v>
      </c>
      <c r="D61" s="11">
        <f t="shared" ca="1" si="18"/>
        <v>0.93700000000000006</v>
      </c>
      <c r="E61" s="11">
        <f t="shared" ca="1" si="18"/>
        <v>0.24299999999999999</v>
      </c>
      <c r="F61" s="11">
        <f t="shared" ca="1" si="18"/>
        <v>-0.52200000000000002</v>
      </c>
      <c r="G61" s="12">
        <f t="shared" ca="1" si="19"/>
        <v>-7.258</v>
      </c>
      <c r="H61" s="12">
        <f t="shared" ca="1" si="3"/>
        <v>72.27</v>
      </c>
      <c r="I61" s="20">
        <f t="shared" ca="1" si="4"/>
        <v>0</v>
      </c>
      <c r="J61" s="20">
        <f t="shared" ca="1" si="5"/>
        <v>0</v>
      </c>
      <c r="K61" s="20">
        <f t="shared" si="6"/>
        <v>0</v>
      </c>
      <c r="L61" s="20">
        <f t="shared" ca="1" si="7"/>
        <v>0</v>
      </c>
      <c r="M61" s="20">
        <f t="shared" ca="1" si="8"/>
        <v>0</v>
      </c>
      <c r="N61" s="17"/>
      <c r="O61" s="20">
        <f t="shared" ca="1" si="9"/>
        <v>0</v>
      </c>
      <c r="P61" s="20">
        <f t="shared" ca="1" si="10"/>
        <v>0</v>
      </c>
      <c r="Q61" s="17"/>
      <c r="R61" s="17"/>
      <c r="S61" s="16">
        <f t="shared" ca="1" si="11"/>
        <v>152.74199999999999</v>
      </c>
      <c r="T61" s="16">
        <f t="shared" ca="1" si="12"/>
        <v>232.26999999999998</v>
      </c>
      <c r="U61" s="1">
        <f t="shared" si="17"/>
        <v>41</v>
      </c>
      <c r="V61" s="21">
        <v>0</v>
      </c>
      <c r="W61" s="21">
        <v>0</v>
      </c>
      <c r="X61" s="21">
        <v>0</v>
      </c>
      <c r="Y61" s="21">
        <v>0</v>
      </c>
      <c r="Z61" s="21">
        <v>0</v>
      </c>
      <c r="AA61" s="21">
        <v>0</v>
      </c>
      <c r="AB61" s="21">
        <v>0</v>
      </c>
      <c r="AC61" s="16">
        <f t="shared" si="13"/>
        <v>0</v>
      </c>
      <c r="AD61" s="16">
        <f t="shared" si="14"/>
        <v>0</v>
      </c>
      <c r="AE61" s="18">
        <f t="shared" si="15"/>
        <v>0</v>
      </c>
      <c r="AF61" s="18">
        <f t="shared" si="16"/>
        <v>0</v>
      </c>
    </row>
    <row r="62" spans="1:32" x14ac:dyDescent="0.25">
      <c r="A62" s="11">
        <f t="shared" ca="1" si="18"/>
        <v>-8.7999999999999995E-2</v>
      </c>
      <c r="B62" s="11">
        <f t="shared" ca="1" si="18"/>
        <v>-0.104</v>
      </c>
      <c r="C62" s="11">
        <f t="shared" ca="1" si="18"/>
        <v>-0.89400000000000002</v>
      </c>
      <c r="D62" s="11">
        <f t="shared" ca="1" si="18"/>
        <v>0.747</v>
      </c>
      <c r="E62" s="11">
        <f t="shared" ca="1" si="18"/>
        <v>0.57399999999999995</v>
      </c>
      <c r="F62" s="11">
        <f t="shared" ca="1" si="18"/>
        <v>0.60699999999999998</v>
      </c>
      <c r="G62" s="12">
        <f t="shared" ca="1" si="19"/>
        <v>5.49</v>
      </c>
      <c r="H62" s="12">
        <f t="shared" ca="1" si="3"/>
        <v>-41.64</v>
      </c>
      <c r="I62" s="20">
        <f t="shared" ca="1" si="4"/>
        <v>0</v>
      </c>
      <c r="J62" s="20">
        <f t="shared" ca="1" si="5"/>
        <v>0</v>
      </c>
      <c r="K62" s="20">
        <f t="shared" si="6"/>
        <v>0</v>
      </c>
      <c r="L62" s="20">
        <f t="shared" ca="1" si="7"/>
        <v>0</v>
      </c>
      <c r="M62" s="20">
        <f t="shared" ca="1" si="8"/>
        <v>0</v>
      </c>
      <c r="N62" s="17"/>
      <c r="O62" s="20">
        <f t="shared" ca="1" si="9"/>
        <v>0</v>
      </c>
      <c r="P62" s="20">
        <f t="shared" ca="1" si="10"/>
        <v>0</v>
      </c>
      <c r="Q62" s="17"/>
      <c r="R62" s="17"/>
      <c r="S62" s="16">
        <f t="shared" ca="1" si="11"/>
        <v>165.49</v>
      </c>
      <c r="T62" s="16">
        <f t="shared" ca="1" si="12"/>
        <v>118.36</v>
      </c>
      <c r="U62" s="1">
        <f t="shared" si="17"/>
        <v>42</v>
      </c>
      <c r="V62" s="21">
        <v>0</v>
      </c>
      <c r="W62" s="21">
        <v>0</v>
      </c>
      <c r="X62" s="21">
        <v>0</v>
      </c>
      <c r="Y62" s="21">
        <v>0</v>
      </c>
      <c r="Z62" s="21">
        <v>0</v>
      </c>
      <c r="AA62" s="21">
        <v>0</v>
      </c>
      <c r="AB62" s="21">
        <v>0</v>
      </c>
      <c r="AC62" s="16">
        <f t="shared" si="13"/>
        <v>0</v>
      </c>
      <c r="AD62" s="16">
        <f t="shared" si="14"/>
        <v>0</v>
      </c>
      <c r="AE62" s="18">
        <f t="shared" si="15"/>
        <v>0</v>
      </c>
      <c r="AF62" s="18">
        <f t="shared" si="16"/>
        <v>0</v>
      </c>
    </row>
    <row r="63" spans="1:32" x14ac:dyDescent="0.25">
      <c r="A63" s="11">
        <f t="shared" ca="1" si="18"/>
        <v>0.88900000000000001</v>
      </c>
      <c r="B63" s="11">
        <f t="shared" ca="1" si="18"/>
        <v>-6.0000000000000001E-3</v>
      </c>
      <c r="C63" s="11">
        <f t="shared" ca="1" si="18"/>
        <v>-0.84899999999999998</v>
      </c>
      <c r="D63" s="11">
        <f t="shared" ca="1" si="18"/>
        <v>0.63600000000000001</v>
      </c>
      <c r="E63" s="11">
        <f t="shared" ca="1" si="18"/>
        <v>-0.48799999999999999</v>
      </c>
      <c r="F63" s="11">
        <f t="shared" ca="1" si="18"/>
        <v>0.17399999999999999</v>
      </c>
      <c r="G63" s="12">
        <f t="shared" ca="1" si="19"/>
        <v>0.46200000000000002</v>
      </c>
      <c r="H63" s="12">
        <f t="shared" ca="1" si="3"/>
        <v>26.59</v>
      </c>
      <c r="I63" s="20">
        <f t="shared" ca="1" si="4"/>
        <v>0</v>
      </c>
      <c r="J63" s="20">
        <f t="shared" ca="1" si="5"/>
        <v>0</v>
      </c>
      <c r="K63" s="20">
        <f t="shared" si="6"/>
        <v>0</v>
      </c>
      <c r="L63" s="20">
        <f t="shared" ca="1" si="7"/>
        <v>0</v>
      </c>
      <c r="M63" s="20">
        <f t="shared" ca="1" si="8"/>
        <v>0</v>
      </c>
      <c r="N63" s="17"/>
      <c r="O63" s="20">
        <f t="shared" ca="1" si="9"/>
        <v>0</v>
      </c>
      <c r="P63" s="20">
        <f t="shared" ca="1" si="10"/>
        <v>0</v>
      </c>
      <c r="Q63" s="17"/>
      <c r="R63" s="17"/>
      <c r="S63" s="16">
        <f t="shared" ca="1" si="11"/>
        <v>160.46199999999999</v>
      </c>
      <c r="T63" s="16">
        <f t="shared" ca="1" si="12"/>
        <v>186.59</v>
      </c>
      <c r="U63" s="1">
        <f t="shared" si="17"/>
        <v>43</v>
      </c>
      <c r="V63" s="21">
        <v>0</v>
      </c>
      <c r="W63" s="21">
        <v>0</v>
      </c>
      <c r="X63" s="21">
        <v>0</v>
      </c>
      <c r="Y63" s="21">
        <v>0</v>
      </c>
      <c r="Z63" s="21">
        <v>0</v>
      </c>
      <c r="AA63" s="21">
        <v>0</v>
      </c>
      <c r="AB63" s="21">
        <v>0</v>
      </c>
      <c r="AC63" s="16">
        <f t="shared" si="13"/>
        <v>0</v>
      </c>
      <c r="AD63" s="16">
        <f t="shared" si="14"/>
        <v>0</v>
      </c>
      <c r="AE63" s="18">
        <f t="shared" si="15"/>
        <v>0</v>
      </c>
      <c r="AF63" s="18">
        <f t="shared" si="16"/>
        <v>0</v>
      </c>
    </row>
    <row r="64" spans="1:32" x14ac:dyDescent="0.25">
      <c r="A64" s="11">
        <f t="shared" ca="1" si="18"/>
        <v>0.82799999999999996</v>
      </c>
      <c r="B64" s="11">
        <f t="shared" ca="1" si="18"/>
        <v>-0.58299999999999996</v>
      </c>
      <c r="C64" s="11">
        <f t="shared" ca="1" si="18"/>
        <v>7.6999999999999999E-2</v>
      </c>
      <c r="D64" s="11">
        <f t="shared" ca="1" si="18"/>
        <v>-0.26900000000000002</v>
      </c>
      <c r="E64" s="11">
        <f t="shared" ca="1" si="18"/>
        <v>-0.92700000000000005</v>
      </c>
      <c r="F64" s="11">
        <f t="shared" ca="1" si="18"/>
        <v>-9.8000000000000004E-2</v>
      </c>
      <c r="G64" s="12">
        <f t="shared" ca="1" si="19"/>
        <v>-8.3089999999999993</v>
      </c>
      <c r="H64" s="12">
        <f t="shared" ca="1" si="3"/>
        <v>-49.05</v>
      </c>
      <c r="I64" s="20">
        <f t="shared" ca="1" si="4"/>
        <v>0</v>
      </c>
      <c r="J64" s="20">
        <f t="shared" ca="1" si="5"/>
        <v>0</v>
      </c>
      <c r="K64" s="20">
        <f t="shared" si="6"/>
        <v>0</v>
      </c>
      <c r="L64" s="20">
        <f t="shared" ca="1" si="7"/>
        <v>0</v>
      </c>
      <c r="M64" s="20">
        <f t="shared" ca="1" si="8"/>
        <v>0</v>
      </c>
      <c r="N64" s="17"/>
      <c r="O64" s="20">
        <f t="shared" ca="1" si="9"/>
        <v>0</v>
      </c>
      <c r="P64" s="20">
        <f t="shared" ca="1" si="10"/>
        <v>0</v>
      </c>
      <c r="Q64" s="17"/>
      <c r="R64" s="17"/>
      <c r="S64" s="16">
        <f t="shared" ca="1" si="11"/>
        <v>151.691</v>
      </c>
      <c r="T64" s="16">
        <f t="shared" ca="1" si="12"/>
        <v>110.95</v>
      </c>
      <c r="U64" s="1">
        <f t="shared" si="17"/>
        <v>44</v>
      </c>
      <c r="V64" s="21">
        <v>0</v>
      </c>
      <c r="W64" s="21">
        <v>0</v>
      </c>
      <c r="X64" s="21">
        <v>0</v>
      </c>
      <c r="Y64" s="21">
        <v>0</v>
      </c>
      <c r="Z64" s="21">
        <v>0</v>
      </c>
      <c r="AA64" s="21">
        <v>0</v>
      </c>
      <c r="AB64" s="21">
        <v>0</v>
      </c>
      <c r="AC64" s="16">
        <f t="shared" si="13"/>
        <v>0</v>
      </c>
      <c r="AD64" s="16">
        <f t="shared" si="14"/>
        <v>0</v>
      </c>
      <c r="AE64" s="18">
        <f t="shared" si="15"/>
        <v>0</v>
      </c>
      <c r="AF64" s="18">
        <f t="shared" si="16"/>
        <v>0</v>
      </c>
    </row>
    <row r="65" spans="1:32" x14ac:dyDescent="0.25">
      <c r="A65" s="11">
        <f t="shared" ca="1" si="18"/>
        <v>-0.72299999999999998</v>
      </c>
      <c r="B65" s="11">
        <f t="shared" ca="1" si="18"/>
        <v>-0.121</v>
      </c>
      <c r="C65" s="11">
        <f t="shared" ca="1" si="18"/>
        <v>-0.65</v>
      </c>
      <c r="D65" s="11">
        <f t="shared" ca="1" si="18"/>
        <v>-0.77300000000000002</v>
      </c>
      <c r="E65" s="11">
        <f t="shared" ca="1" si="18"/>
        <v>-0.72199999999999998</v>
      </c>
      <c r="F65" s="11">
        <f t="shared" ca="1" si="18"/>
        <v>-0.35899999999999999</v>
      </c>
      <c r="G65" s="12">
        <f t="shared" ca="1" si="19"/>
        <v>-5.5880000000000001</v>
      </c>
      <c r="H65" s="12">
        <f t="shared" ca="1" si="3"/>
        <v>3.9</v>
      </c>
      <c r="I65" s="20">
        <f t="shared" ca="1" si="4"/>
        <v>0</v>
      </c>
      <c r="J65" s="20">
        <f t="shared" ca="1" si="5"/>
        <v>0</v>
      </c>
      <c r="K65" s="20">
        <f t="shared" si="6"/>
        <v>0</v>
      </c>
      <c r="L65" s="20">
        <f t="shared" ca="1" si="7"/>
        <v>0</v>
      </c>
      <c r="M65" s="20">
        <f t="shared" ca="1" si="8"/>
        <v>0</v>
      </c>
      <c r="N65" s="17"/>
      <c r="O65" s="20">
        <f t="shared" ca="1" si="9"/>
        <v>0</v>
      </c>
      <c r="P65" s="20">
        <f t="shared" ca="1" si="10"/>
        <v>0</v>
      </c>
      <c r="Q65" s="17"/>
      <c r="R65" s="17"/>
      <c r="S65" s="16">
        <f t="shared" ca="1" si="11"/>
        <v>154.41200000000001</v>
      </c>
      <c r="T65" s="16">
        <f t="shared" ca="1" si="12"/>
        <v>163.9</v>
      </c>
      <c r="U65" s="1">
        <f t="shared" si="17"/>
        <v>45</v>
      </c>
      <c r="V65" s="21">
        <v>0</v>
      </c>
      <c r="W65" s="21">
        <v>0</v>
      </c>
      <c r="X65" s="21">
        <v>0</v>
      </c>
      <c r="Y65" s="21">
        <v>0</v>
      </c>
      <c r="Z65" s="21">
        <v>0</v>
      </c>
      <c r="AA65" s="21">
        <v>0</v>
      </c>
      <c r="AB65" s="21">
        <v>0</v>
      </c>
      <c r="AC65" s="16">
        <f t="shared" si="13"/>
        <v>0</v>
      </c>
      <c r="AD65" s="16">
        <f t="shared" si="14"/>
        <v>0</v>
      </c>
      <c r="AE65" s="18">
        <f t="shared" si="15"/>
        <v>0</v>
      </c>
      <c r="AF65" s="18">
        <f t="shared" si="16"/>
        <v>0</v>
      </c>
    </row>
    <row r="66" spans="1:32" x14ac:dyDescent="0.25">
      <c r="A66" s="11">
        <f t="shared" ca="1" si="18"/>
        <v>0.17</v>
      </c>
      <c r="B66" s="11">
        <f t="shared" ca="1" si="18"/>
        <v>-0.65</v>
      </c>
      <c r="C66" s="11">
        <f t="shared" ca="1" si="18"/>
        <v>0.53400000000000003</v>
      </c>
      <c r="D66" s="11">
        <f t="shared" ca="1" si="18"/>
        <v>-0.35299999999999998</v>
      </c>
      <c r="E66" s="11">
        <f t="shared" ca="1" si="18"/>
        <v>-0.65200000000000002</v>
      </c>
      <c r="F66" s="11">
        <f t="shared" ca="1" si="18"/>
        <v>-0.93100000000000005</v>
      </c>
      <c r="G66" s="12">
        <f t="shared" ca="1" si="19"/>
        <v>3.1179999999999999</v>
      </c>
      <c r="H66" s="12">
        <f t="shared" ca="1" si="3"/>
        <v>-15.51</v>
      </c>
      <c r="I66" s="20">
        <f t="shared" ca="1" si="4"/>
        <v>0</v>
      </c>
      <c r="J66" s="20">
        <f t="shared" ca="1" si="5"/>
        <v>0</v>
      </c>
      <c r="K66" s="20">
        <f t="shared" si="6"/>
        <v>0</v>
      </c>
      <c r="L66" s="20">
        <f t="shared" ca="1" si="7"/>
        <v>0</v>
      </c>
      <c r="M66" s="20">
        <f t="shared" ca="1" si="8"/>
        <v>0</v>
      </c>
      <c r="N66" s="17"/>
      <c r="O66" s="20">
        <f t="shared" ca="1" si="9"/>
        <v>0</v>
      </c>
      <c r="P66" s="20">
        <f t="shared" ca="1" si="10"/>
        <v>0</v>
      </c>
      <c r="Q66" s="17"/>
      <c r="R66" s="17"/>
      <c r="S66" s="16">
        <f t="shared" ca="1" si="11"/>
        <v>163.11799999999999</v>
      </c>
      <c r="T66" s="16">
        <f t="shared" ca="1" si="12"/>
        <v>144.49</v>
      </c>
      <c r="U66" s="1">
        <f t="shared" si="17"/>
        <v>46</v>
      </c>
      <c r="V66" s="21">
        <v>0</v>
      </c>
      <c r="W66" s="21">
        <v>0</v>
      </c>
      <c r="X66" s="21">
        <v>0</v>
      </c>
      <c r="Y66" s="21">
        <v>0</v>
      </c>
      <c r="Z66" s="21">
        <v>0</v>
      </c>
      <c r="AA66" s="21">
        <v>0</v>
      </c>
      <c r="AB66" s="21">
        <v>0</v>
      </c>
      <c r="AC66" s="16">
        <f t="shared" si="13"/>
        <v>0</v>
      </c>
      <c r="AD66" s="16">
        <f t="shared" si="14"/>
        <v>0</v>
      </c>
      <c r="AE66" s="18">
        <f t="shared" si="15"/>
        <v>0</v>
      </c>
      <c r="AF66" s="18">
        <f t="shared" si="16"/>
        <v>0</v>
      </c>
    </row>
    <row r="67" spans="1:32" x14ac:dyDescent="0.25">
      <c r="A67" s="11">
        <f t="shared" ca="1" si="18"/>
        <v>3.5000000000000003E-2</v>
      </c>
      <c r="B67" s="11">
        <f t="shared" ca="1" si="18"/>
        <v>0.21</v>
      </c>
      <c r="C67" s="11">
        <f t="shared" ca="1" si="18"/>
        <v>-0.23400000000000001</v>
      </c>
      <c r="D67" s="11">
        <f t="shared" ca="1" si="18"/>
        <v>-0.67700000000000005</v>
      </c>
      <c r="E67" s="11">
        <f t="shared" ca="1" si="18"/>
        <v>2.9000000000000001E-2</v>
      </c>
      <c r="F67" s="11">
        <f t="shared" ca="1" si="18"/>
        <v>-0.99</v>
      </c>
      <c r="G67" s="12">
        <f t="shared" ca="1" si="19"/>
        <v>3.4460000000000002</v>
      </c>
      <c r="H67" s="12">
        <f t="shared" ca="1" si="3"/>
        <v>-48.51</v>
      </c>
      <c r="I67" s="20">
        <f t="shared" ca="1" si="4"/>
        <v>0</v>
      </c>
      <c r="J67" s="20">
        <f t="shared" ca="1" si="5"/>
        <v>0</v>
      </c>
      <c r="K67" s="20">
        <f t="shared" si="6"/>
        <v>0</v>
      </c>
      <c r="L67" s="20">
        <f t="shared" ca="1" si="7"/>
        <v>0</v>
      </c>
      <c r="M67" s="20">
        <f t="shared" ca="1" si="8"/>
        <v>0</v>
      </c>
      <c r="N67" s="17"/>
      <c r="O67" s="20">
        <f t="shared" ca="1" si="9"/>
        <v>0</v>
      </c>
      <c r="P67" s="20">
        <f t="shared" ca="1" si="10"/>
        <v>0</v>
      </c>
      <c r="Q67" s="17"/>
      <c r="R67" s="17"/>
      <c r="S67" s="16">
        <f t="shared" ca="1" si="11"/>
        <v>163.446</v>
      </c>
      <c r="T67" s="16">
        <f t="shared" ca="1" si="12"/>
        <v>111.49000000000001</v>
      </c>
      <c r="U67" s="1">
        <f t="shared" si="17"/>
        <v>47</v>
      </c>
      <c r="V67" s="21">
        <v>0</v>
      </c>
      <c r="W67" s="21">
        <v>0</v>
      </c>
      <c r="X67" s="21">
        <v>0</v>
      </c>
      <c r="Y67" s="21">
        <v>0</v>
      </c>
      <c r="Z67" s="21">
        <v>0</v>
      </c>
      <c r="AA67" s="21">
        <v>0</v>
      </c>
      <c r="AB67" s="21">
        <v>0</v>
      </c>
      <c r="AC67" s="16">
        <f t="shared" si="13"/>
        <v>0</v>
      </c>
      <c r="AD67" s="16">
        <f t="shared" si="14"/>
        <v>0</v>
      </c>
      <c r="AE67" s="18">
        <f t="shared" si="15"/>
        <v>0</v>
      </c>
      <c r="AF67" s="18">
        <f t="shared" si="16"/>
        <v>0</v>
      </c>
    </row>
    <row r="68" spans="1:32" x14ac:dyDescent="0.25">
      <c r="A68" s="11">
        <f t="shared" ca="1" si="18"/>
        <v>0.629</v>
      </c>
      <c r="B68" s="11">
        <f t="shared" ca="1" si="18"/>
        <v>0.51600000000000001</v>
      </c>
      <c r="C68" s="11">
        <f t="shared" ca="1" si="18"/>
        <v>0.97199999999999998</v>
      </c>
      <c r="D68" s="11">
        <f t="shared" ca="1" si="18"/>
        <v>-0.63400000000000001</v>
      </c>
      <c r="E68" s="11">
        <f t="shared" ca="1" si="18"/>
        <v>0.246</v>
      </c>
      <c r="F68" s="11">
        <f t="shared" ca="1" si="18"/>
        <v>-0.91600000000000004</v>
      </c>
      <c r="G68" s="12">
        <f t="shared" ca="1" si="19"/>
        <v>-3.1240000000000001</v>
      </c>
      <c r="H68" s="12">
        <f t="shared" ca="1" si="3"/>
        <v>18.350000000000001</v>
      </c>
      <c r="I68" s="20">
        <f t="shared" ca="1" si="4"/>
        <v>0</v>
      </c>
      <c r="J68" s="20">
        <f t="shared" ca="1" si="5"/>
        <v>0</v>
      </c>
      <c r="K68" s="20">
        <f t="shared" si="6"/>
        <v>0</v>
      </c>
      <c r="L68" s="20">
        <f t="shared" ca="1" si="7"/>
        <v>0</v>
      </c>
      <c r="M68" s="20">
        <f t="shared" ca="1" si="8"/>
        <v>0</v>
      </c>
      <c r="N68" s="17"/>
      <c r="O68" s="20">
        <f t="shared" ca="1" si="9"/>
        <v>0</v>
      </c>
      <c r="P68" s="20">
        <f t="shared" ca="1" si="10"/>
        <v>0</v>
      </c>
      <c r="Q68" s="17"/>
      <c r="R68" s="17"/>
      <c r="S68" s="16">
        <f t="shared" ca="1" si="11"/>
        <v>156.876</v>
      </c>
      <c r="T68" s="16">
        <f t="shared" ca="1" si="12"/>
        <v>178.35</v>
      </c>
      <c r="U68" s="1">
        <f t="shared" si="17"/>
        <v>48</v>
      </c>
      <c r="V68" s="21">
        <v>0</v>
      </c>
      <c r="W68" s="21">
        <v>0</v>
      </c>
      <c r="X68" s="21">
        <v>0</v>
      </c>
      <c r="Y68" s="21">
        <v>0</v>
      </c>
      <c r="Z68" s="21">
        <v>0</v>
      </c>
      <c r="AA68" s="21">
        <v>0</v>
      </c>
      <c r="AB68" s="21">
        <v>0</v>
      </c>
      <c r="AC68" s="16">
        <f t="shared" si="13"/>
        <v>0</v>
      </c>
      <c r="AD68" s="16">
        <f t="shared" si="14"/>
        <v>0</v>
      </c>
      <c r="AE68" s="18">
        <f t="shared" si="15"/>
        <v>0</v>
      </c>
      <c r="AF68" s="18">
        <f t="shared" si="16"/>
        <v>0</v>
      </c>
    </row>
    <row r="69" spans="1:32" x14ac:dyDescent="0.25">
      <c r="A69" s="11">
        <f t="shared" ca="1" si="18"/>
        <v>-0.35299999999999998</v>
      </c>
      <c r="B69" s="11">
        <f t="shared" ca="1" si="18"/>
        <v>-0.51700000000000002</v>
      </c>
      <c r="C69" s="11">
        <f t="shared" ca="1" si="18"/>
        <v>0.752</v>
      </c>
      <c r="D69" s="11">
        <f t="shared" ca="1" si="18"/>
        <v>-0.39200000000000002</v>
      </c>
      <c r="E69" s="11">
        <f t="shared" ca="1" si="18"/>
        <v>0.751</v>
      </c>
      <c r="F69" s="11">
        <f t="shared" ca="1" si="18"/>
        <v>0.35599999999999998</v>
      </c>
      <c r="G69" s="12">
        <f t="shared" ca="1" si="19"/>
        <v>8.4870000000000001</v>
      </c>
      <c r="H69" s="12">
        <f t="shared" ca="1" si="3"/>
        <v>-85.01</v>
      </c>
      <c r="I69" s="20">
        <f t="shared" ca="1" si="4"/>
        <v>0</v>
      </c>
      <c r="J69" s="20">
        <f t="shared" ca="1" si="5"/>
        <v>0</v>
      </c>
      <c r="K69" s="20">
        <f t="shared" si="6"/>
        <v>0</v>
      </c>
      <c r="L69" s="20">
        <f t="shared" ca="1" si="7"/>
        <v>0</v>
      </c>
      <c r="M69" s="20">
        <f t="shared" ca="1" si="8"/>
        <v>0</v>
      </c>
      <c r="N69" s="17"/>
      <c r="O69" s="20">
        <f t="shared" ca="1" si="9"/>
        <v>0</v>
      </c>
      <c r="P69" s="20">
        <f t="shared" ca="1" si="10"/>
        <v>0</v>
      </c>
      <c r="Q69" s="17"/>
      <c r="R69" s="17"/>
      <c r="S69" s="16">
        <f t="shared" ca="1" si="11"/>
        <v>168.48699999999999</v>
      </c>
      <c r="T69" s="16">
        <f t="shared" ca="1" si="12"/>
        <v>74.989999999999995</v>
      </c>
      <c r="U69" s="1">
        <f t="shared" si="17"/>
        <v>49</v>
      </c>
      <c r="V69" s="21">
        <v>0</v>
      </c>
      <c r="W69" s="21">
        <v>0</v>
      </c>
      <c r="X69" s="21">
        <v>0</v>
      </c>
      <c r="Y69" s="21">
        <v>0</v>
      </c>
      <c r="Z69" s="21">
        <v>0</v>
      </c>
      <c r="AA69" s="21">
        <v>0</v>
      </c>
      <c r="AB69" s="21">
        <v>0</v>
      </c>
      <c r="AC69" s="16">
        <f t="shared" si="13"/>
        <v>0</v>
      </c>
      <c r="AD69" s="16">
        <f t="shared" si="14"/>
        <v>0</v>
      </c>
      <c r="AE69" s="18">
        <f t="shared" si="15"/>
        <v>0</v>
      </c>
      <c r="AF69" s="18">
        <f t="shared" si="16"/>
        <v>0</v>
      </c>
    </row>
    <row r="70" spans="1:32" x14ac:dyDescent="0.25">
      <c r="A70" s="11">
        <f t="shared" ca="1" si="18"/>
        <v>0.252</v>
      </c>
      <c r="B70" s="11">
        <f t="shared" ca="1" si="18"/>
        <v>0.498</v>
      </c>
      <c r="C70" s="11">
        <f t="shared" ca="1" si="18"/>
        <v>-0.86</v>
      </c>
      <c r="D70" s="11">
        <f t="shared" ca="1" si="18"/>
        <v>-0.55600000000000005</v>
      </c>
      <c r="E70" s="11">
        <f t="shared" ca="1" si="18"/>
        <v>0.91700000000000004</v>
      </c>
      <c r="F70" s="11">
        <f t="shared" ca="1" si="18"/>
        <v>0.16300000000000001</v>
      </c>
      <c r="G70" s="12">
        <f t="shared" ca="1" si="19"/>
        <v>4.665</v>
      </c>
      <c r="H70" s="12">
        <f t="shared" ca="1" si="3"/>
        <v>12.55</v>
      </c>
      <c r="I70" s="20">
        <f t="shared" ca="1" si="4"/>
        <v>0</v>
      </c>
      <c r="J70" s="20">
        <f t="shared" ca="1" si="5"/>
        <v>0</v>
      </c>
      <c r="K70" s="20">
        <f t="shared" si="6"/>
        <v>0</v>
      </c>
      <c r="L70" s="20">
        <f t="shared" ca="1" si="7"/>
        <v>0</v>
      </c>
      <c r="M70" s="20">
        <f t="shared" ca="1" si="8"/>
        <v>0</v>
      </c>
      <c r="N70" s="17"/>
      <c r="O70" s="20">
        <f t="shared" ca="1" si="9"/>
        <v>0</v>
      </c>
      <c r="P70" s="20">
        <f t="shared" ca="1" si="10"/>
        <v>0</v>
      </c>
      <c r="Q70" s="17"/>
      <c r="R70" s="17"/>
      <c r="S70" s="16">
        <f t="shared" ca="1" si="11"/>
        <v>164.66499999999999</v>
      </c>
      <c r="T70" s="16">
        <f t="shared" ca="1" si="12"/>
        <v>172.55</v>
      </c>
      <c r="U70" s="1">
        <f t="shared" si="17"/>
        <v>50</v>
      </c>
      <c r="V70" s="21">
        <v>0</v>
      </c>
      <c r="W70" s="21">
        <v>0</v>
      </c>
      <c r="X70" s="21">
        <v>0</v>
      </c>
      <c r="Y70" s="21">
        <v>0</v>
      </c>
      <c r="Z70" s="21">
        <v>0</v>
      </c>
      <c r="AA70" s="21">
        <v>0</v>
      </c>
      <c r="AB70" s="21">
        <v>0</v>
      </c>
      <c r="AC70" s="16">
        <f t="shared" si="13"/>
        <v>0</v>
      </c>
      <c r="AD70" s="16">
        <f t="shared" si="14"/>
        <v>0</v>
      </c>
      <c r="AE70" s="18">
        <f t="shared" si="15"/>
        <v>0</v>
      </c>
      <c r="AF70" s="18">
        <f t="shared" si="16"/>
        <v>0</v>
      </c>
    </row>
  </sheetData>
  <sheetProtection selectLockedCells="1"/>
  <conditionalFormatting sqref="AE21:AF70">
    <cfRule type="cellIs" dxfId="0" priority="1" operator="greaterThan">
      <formula>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ScreeningPractice</vt:lpstr>
    </vt:vector>
  </TitlesOfParts>
  <Company>Software Engineering Institute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Stoddard</dc:creator>
  <cp:lastModifiedBy>Robert Stoddard</cp:lastModifiedBy>
  <cp:lastPrinted>2015-03-22T20:37:55Z</cp:lastPrinted>
  <dcterms:created xsi:type="dcterms:W3CDTF">2015-03-16T18:39:49Z</dcterms:created>
  <dcterms:modified xsi:type="dcterms:W3CDTF">2015-03-23T16:56:54Z</dcterms:modified>
</cp:coreProperties>
</file>